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30" windowWidth="19200" windowHeight="11640"/>
  </bookViews>
  <sheets>
    <sheet name="記入例" sheetId="6" r:id="rId1"/>
    <sheet name="【換算表⑤】" sheetId="8" r:id="rId2"/>
  </sheets>
  <definedNames>
    <definedName name="_xlnm.Print_Area" localSheetId="1">【換算表⑤】!$A$1:$AZ$62</definedName>
    <definedName name="_xlnm.Print_Area" localSheetId="0">記入例!$A$1:$AZ$62</definedName>
  </definedNames>
  <calcPr calcId="162913"/>
</workbook>
</file>

<file path=xl/calcChain.xml><?xml version="1.0" encoding="utf-8"?>
<calcChain xmlns="http://schemas.openxmlformats.org/spreadsheetml/2006/main">
  <c r="K36" i="8" l="1"/>
  <c r="K35" i="8"/>
  <c r="AT55" i="8"/>
  <c r="AQ55" i="8"/>
  <c r="AN55" i="8"/>
  <c r="AK55" i="8"/>
  <c r="AH55" i="8"/>
  <c r="AE55" i="8"/>
  <c r="AB55" i="8"/>
  <c r="Y55" i="8"/>
  <c r="V55" i="8"/>
  <c r="S55" i="8"/>
  <c r="P55" i="8"/>
  <c r="AX53" i="8"/>
  <c r="AX54" i="8" s="1"/>
  <c r="AR53" i="8"/>
  <c r="AR54" i="8" s="1"/>
  <c r="AO53" i="8"/>
  <c r="AO54" i="8" s="1"/>
  <c r="AL53" i="8"/>
  <c r="AL54" i="8" s="1"/>
  <c r="AI53" i="8"/>
  <c r="AI54" i="8" s="1"/>
  <c r="AF53" i="8"/>
  <c r="AF54" i="8" s="1"/>
  <c r="AC53" i="8"/>
  <c r="AC54" i="8" s="1"/>
  <c r="Z53" i="8"/>
  <c r="Z54" i="8" s="1"/>
  <c r="W53" i="8"/>
  <c r="W54" i="8" s="1"/>
  <c r="T53" i="8"/>
  <c r="T54" i="8" s="1"/>
  <c r="Q53" i="8"/>
  <c r="Q54" i="8" s="1"/>
  <c r="N53" i="8"/>
  <c r="N54" i="8" s="1"/>
  <c r="K52" i="8"/>
  <c r="AY51" i="8"/>
  <c r="AS51" i="8"/>
  <c r="AP51" i="8"/>
  <c r="AM51" i="8"/>
  <c r="AJ51" i="8"/>
  <c r="AG51" i="8"/>
  <c r="AD51" i="8"/>
  <c r="AA51" i="8"/>
  <c r="X51" i="8"/>
  <c r="U51" i="8"/>
  <c r="R51" i="8"/>
  <c r="O51" i="8"/>
  <c r="M51" i="8"/>
  <c r="K51" i="8"/>
  <c r="K50" i="8"/>
  <c r="AY49" i="8"/>
  <c r="AS49" i="8"/>
  <c r="AP49" i="8"/>
  <c r="AM49" i="8"/>
  <c r="AJ49" i="8"/>
  <c r="AG49" i="8"/>
  <c r="AD49" i="8"/>
  <c r="AA49" i="8"/>
  <c r="X49" i="8"/>
  <c r="U49" i="8"/>
  <c r="R49" i="8"/>
  <c r="O49" i="8"/>
  <c r="M49" i="8"/>
  <c r="K49" i="8"/>
  <c r="K48" i="8"/>
  <c r="AY47" i="8"/>
  <c r="AS47" i="8"/>
  <c r="AP47" i="8"/>
  <c r="AM47" i="8"/>
  <c r="AJ47" i="8"/>
  <c r="AG47" i="8"/>
  <c r="AD47" i="8"/>
  <c r="AA47" i="8"/>
  <c r="X47" i="8"/>
  <c r="U47" i="8"/>
  <c r="R47" i="8"/>
  <c r="O47" i="8"/>
  <c r="M47" i="8"/>
  <c r="K47" i="8"/>
  <c r="K46" i="8"/>
  <c r="AY45" i="8"/>
  <c r="AS45" i="8"/>
  <c r="AP45" i="8"/>
  <c r="AM45" i="8"/>
  <c r="AJ45" i="8"/>
  <c r="AG45" i="8"/>
  <c r="AD45" i="8"/>
  <c r="AA45" i="8"/>
  <c r="X45" i="8"/>
  <c r="U45" i="8"/>
  <c r="R45" i="8"/>
  <c r="O45" i="8"/>
  <c r="M45" i="8"/>
  <c r="K45" i="8"/>
  <c r="K44" i="8"/>
  <c r="AY43" i="8"/>
  <c r="AS43" i="8"/>
  <c r="AP43" i="8"/>
  <c r="AM43" i="8"/>
  <c r="AJ43" i="8"/>
  <c r="AG43" i="8"/>
  <c r="AD43" i="8"/>
  <c r="AA43" i="8"/>
  <c r="X43" i="8"/>
  <c r="U43" i="8"/>
  <c r="R43" i="8"/>
  <c r="O43" i="8"/>
  <c r="M43" i="8"/>
  <c r="K43" i="8"/>
  <c r="AY41" i="8"/>
  <c r="AS41" i="8"/>
  <c r="AP41" i="8"/>
  <c r="AM41" i="8"/>
  <c r="AJ41" i="8"/>
  <c r="AG41" i="8"/>
  <c r="AD41" i="8"/>
  <c r="AA41" i="8"/>
  <c r="X41" i="8"/>
  <c r="U41" i="8"/>
  <c r="R41" i="8"/>
  <c r="O41" i="8"/>
  <c r="M41" i="8"/>
  <c r="K41" i="8"/>
  <c r="K42" i="8" s="1"/>
  <c r="AY39" i="8"/>
  <c r="AS39" i="8"/>
  <c r="AP39" i="8"/>
  <c r="AM39" i="8"/>
  <c r="AJ39" i="8"/>
  <c r="AG39" i="8"/>
  <c r="AD39" i="8"/>
  <c r="AA39" i="8"/>
  <c r="X39" i="8"/>
  <c r="U39" i="8"/>
  <c r="R39" i="8"/>
  <c r="O39" i="8"/>
  <c r="M39" i="8"/>
  <c r="K39" i="8"/>
  <c r="K40" i="8" s="1"/>
  <c r="AY37" i="8"/>
  <c r="AS37" i="8"/>
  <c r="AP37" i="8"/>
  <c r="AM37" i="8"/>
  <c r="AJ37" i="8"/>
  <c r="AG37" i="8"/>
  <c r="AD37" i="8"/>
  <c r="AA37" i="8"/>
  <c r="X37" i="8"/>
  <c r="U37" i="8"/>
  <c r="R37" i="8"/>
  <c r="O37" i="8"/>
  <c r="M37" i="8"/>
  <c r="K37" i="8"/>
  <c r="K38" i="8" s="1"/>
  <c r="AY35" i="8"/>
  <c r="AS35" i="8"/>
  <c r="AP35" i="8"/>
  <c r="AM35" i="8"/>
  <c r="AJ35" i="8"/>
  <c r="AG35" i="8"/>
  <c r="AD35" i="8"/>
  <c r="AA35" i="8"/>
  <c r="X35" i="8"/>
  <c r="U35" i="8"/>
  <c r="R35" i="8"/>
  <c r="O35" i="8"/>
  <c r="M35" i="8"/>
  <c r="AY33" i="8"/>
  <c r="AS33" i="8"/>
  <c r="AP33" i="8"/>
  <c r="AM33" i="8"/>
  <c r="AJ33" i="8"/>
  <c r="AG33" i="8"/>
  <c r="AD33" i="8"/>
  <c r="AA33" i="8"/>
  <c r="X33" i="8"/>
  <c r="U33" i="8"/>
  <c r="R33" i="8"/>
  <c r="O33" i="8"/>
  <c r="M33" i="8"/>
  <c r="K33" i="8"/>
  <c r="K34" i="8" s="1"/>
  <c r="K32" i="8"/>
  <c r="AY31" i="8"/>
  <c r="AS31" i="8"/>
  <c r="AP31" i="8"/>
  <c r="AM31" i="8"/>
  <c r="AJ31" i="8"/>
  <c r="AG31" i="8"/>
  <c r="AD31" i="8"/>
  <c r="AA31" i="8"/>
  <c r="X31" i="8"/>
  <c r="U31" i="8"/>
  <c r="R31" i="8"/>
  <c r="O31" i="8"/>
  <c r="M31" i="8"/>
  <c r="K31" i="8"/>
  <c r="AY29" i="8"/>
  <c r="AS29" i="8"/>
  <c r="AP29" i="8"/>
  <c r="AM29" i="8"/>
  <c r="AJ29" i="8"/>
  <c r="AG29" i="8"/>
  <c r="AD29" i="8"/>
  <c r="AA29" i="8"/>
  <c r="X29" i="8"/>
  <c r="U29" i="8"/>
  <c r="R29" i="8"/>
  <c r="O29" i="8"/>
  <c r="M29" i="8"/>
  <c r="K29" i="8"/>
  <c r="K30" i="8" s="1"/>
  <c r="AY27" i="8"/>
  <c r="AS27" i="8"/>
  <c r="AP27" i="8"/>
  <c r="AM27" i="8"/>
  <c r="AJ27" i="8"/>
  <c r="AG27" i="8"/>
  <c r="AD27" i="8"/>
  <c r="AA27" i="8"/>
  <c r="X27" i="8"/>
  <c r="U27" i="8"/>
  <c r="R27" i="8"/>
  <c r="O27" i="8"/>
  <c r="M27" i="8"/>
  <c r="K27" i="8"/>
  <c r="K28" i="8" s="1"/>
  <c r="AY25" i="8"/>
  <c r="AS25" i="8"/>
  <c r="AP25" i="8"/>
  <c r="AM25" i="8"/>
  <c r="AJ25" i="8"/>
  <c r="AG25" i="8"/>
  <c r="AD25" i="8"/>
  <c r="AA25" i="8"/>
  <c r="X25" i="8"/>
  <c r="U25" i="8"/>
  <c r="R25" i="8"/>
  <c r="O25" i="8"/>
  <c r="M25" i="8"/>
  <c r="P25" i="8" s="1"/>
  <c r="K25" i="8"/>
  <c r="K26" i="8" s="1"/>
  <c r="K24" i="8"/>
  <c r="AY23" i="8"/>
  <c r="AS23" i="8"/>
  <c r="AP23" i="8"/>
  <c r="AM23" i="8"/>
  <c r="AJ23" i="8"/>
  <c r="AG23" i="8"/>
  <c r="AD23" i="8"/>
  <c r="AA23" i="8"/>
  <c r="X23" i="8"/>
  <c r="U23" i="8"/>
  <c r="R23" i="8"/>
  <c r="O23" i="8"/>
  <c r="M23" i="8"/>
  <c r="K23" i="8"/>
  <c r="AX20" i="8"/>
  <c r="AR20" i="8"/>
  <c r="AO20" i="8"/>
  <c r="AL20" i="8"/>
  <c r="AN49" i="8" s="1"/>
  <c r="AI20" i="8"/>
  <c r="AF20" i="8"/>
  <c r="AC20" i="8"/>
  <c r="Z20" i="8"/>
  <c r="AB23" i="8" s="1"/>
  <c r="W20" i="8"/>
  <c r="T20" i="8"/>
  <c r="V33" i="8" s="1"/>
  <c r="Q20" i="8"/>
  <c r="N20" i="8"/>
  <c r="AT41" i="8" l="1"/>
  <c r="P31" i="8"/>
  <c r="AH25" i="8"/>
  <c r="AB25" i="8"/>
  <c r="AT29" i="8"/>
  <c r="AB33" i="8"/>
  <c r="AT37" i="8"/>
  <c r="AB41" i="8"/>
  <c r="AZ47" i="8"/>
  <c r="AZ33" i="8"/>
  <c r="AN33" i="8"/>
  <c r="AZ41" i="8"/>
  <c r="AN41" i="8"/>
  <c r="AT45" i="8"/>
  <c r="P49" i="8"/>
  <c r="AT51" i="8"/>
  <c r="AZ25" i="8"/>
  <c r="AN25" i="8"/>
  <c r="AZ23" i="8"/>
  <c r="AT27" i="8"/>
  <c r="AZ31" i="8"/>
  <c r="AT35" i="8"/>
  <c r="AZ39" i="8"/>
  <c r="AT43" i="8"/>
  <c r="AB49" i="8"/>
  <c r="P33" i="8"/>
  <c r="P41" i="8"/>
  <c r="AK49" i="8"/>
  <c r="AU54" i="8"/>
  <c r="V25" i="8"/>
  <c r="AT33" i="8"/>
  <c r="S37" i="8"/>
  <c r="V41" i="8"/>
  <c r="Y45" i="8"/>
  <c r="AK45" i="8"/>
  <c r="AQ45" i="8"/>
  <c r="AZ45" i="8"/>
  <c r="AH49" i="8"/>
  <c r="P23" i="8"/>
  <c r="V23" i="8"/>
  <c r="T55" i="8" s="1"/>
  <c r="AH23" i="8"/>
  <c r="AN23" i="8"/>
  <c r="AT23" i="8"/>
  <c r="AR55" i="8" s="1"/>
  <c r="S27" i="8"/>
  <c r="Y27" i="8"/>
  <c r="AE27" i="8"/>
  <c r="AK27" i="8"/>
  <c r="AQ27" i="8"/>
  <c r="AZ27" i="8"/>
  <c r="V31" i="8"/>
  <c r="AB31" i="8"/>
  <c r="AH31" i="8"/>
  <c r="AN31" i="8"/>
  <c r="AT31" i="8"/>
  <c r="S35" i="8"/>
  <c r="Y35" i="8"/>
  <c r="AE35" i="8"/>
  <c r="AK35" i="8"/>
  <c r="AQ35" i="8"/>
  <c r="AZ35" i="8"/>
  <c r="AX55" i="8" s="1"/>
  <c r="P39" i="8"/>
  <c r="V39" i="8"/>
  <c r="AB39" i="8"/>
  <c r="AH39" i="8"/>
  <c r="AN39" i="8"/>
  <c r="AT39" i="8"/>
  <c r="S43" i="8"/>
  <c r="Y43" i="8"/>
  <c r="AE43" i="8"/>
  <c r="AK43" i="8"/>
  <c r="AQ43" i="8"/>
  <c r="AZ43" i="8"/>
  <c r="P47" i="8"/>
  <c r="V47" i="8"/>
  <c r="AB47" i="8"/>
  <c r="AH47" i="8"/>
  <c r="AN47" i="8"/>
  <c r="AT47" i="8"/>
  <c r="S51" i="8"/>
  <c r="Y51" i="8"/>
  <c r="AE51" i="8"/>
  <c r="AK51" i="8"/>
  <c r="AQ51" i="8"/>
  <c r="AZ51" i="8"/>
  <c r="S29" i="8"/>
  <c r="Y29" i="8"/>
  <c r="AK29" i="8"/>
  <c r="AQ29" i="8"/>
  <c r="AZ29" i="8"/>
  <c r="AH33" i="8"/>
  <c r="Y37" i="8"/>
  <c r="AE37" i="8"/>
  <c r="AK37" i="8"/>
  <c r="AQ37" i="8"/>
  <c r="AZ37" i="8"/>
  <c r="AH41" i="8"/>
  <c r="S45" i="8"/>
  <c r="AE45" i="8"/>
  <c r="V49" i="8"/>
  <c r="AT49" i="8"/>
  <c r="Y25" i="8"/>
  <c r="AK25" i="8"/>
  <c r="AQ25" i="8"/>
  <c r="V29" i="8"/>
  <c r="P37" i="8"/>
  <c r="V37" i="8"/>
  <c r="AB37" i="8"/>
  <c r="AH37" i="8"/>
  <c r="AN37" i="8"/>
  <c r="S41" i="8"/>
  <c r="P45" i="8"/>
  <c r="V45" i="8"/>
  <c r="AB45" i="8"/>
  <c r="AH45" i="8"/>
  <c r="AN45" i="8"/>
  <c r="S49" i="8"/>
  <c r="AE49" i="8"/>
  <c r="AQ49" i="8"/>
  <c r="AZ49" i="8"/>
  <c r="AU53" i="8"/>
  <c r="AT25" i="8"/>
  <c r="AE29" i="8"/>
  <c r="S25" i="8"/>
  <c r="AE25" i="8"/>
  <c r="P29" i="8"/>
  <c r="AB29" i="8"/>
  <c r="AH29" i="8"/>
  <c r="AN29" i="8"/>
  <c r="S33" i="8"/>
  <c r="Y33" i="8"/>
  <c r="AE33" i="8"/>
  <c r="AK33" i="8"/>
  <c r="AQ33" i="8"/>
  <c r="Y41" i="8"/>
  <c r="AE41" i="8"/>
  <c r="AK41" i="8"/>
  <c r="AQ41" i="8"/>
  <c r="Y49" i="8"/>
  <c r="S23" i="8"/>
  <c r="Y23" i="8"/>
  <c r="W55" i="8" s="1"/>
  <c r="AE23" i="8"/>
  <c r="AK23" i="8"/>
  <c r="AQ23" i="8"/>
  <c r="AO55" i="8" s="1"/>
  <c r="P27" i="8"/>
  <c r="V27" i="8"/>
  <c r="AB27" i="8"/>
  <c r="AH27" i="8"/>
  <c r="AF55" i="8" s="1"/>
  <c r="AN27" i="8"/>
  <c r="AL55" i="8" s="1"/>
  <c r="S31" i="8"/>
  <c r="Y31" i="8"/>
  <c r="AE31" i="8"/>
  <c r="AK31" i="8"/>
  <c r="AQ31" i="8"/>
  <c r="P35" i="8"/>
  <c r="V35" i="8"/>
  <c r="AB35" i="8"/>
  <c r="Z55" i="8" s="1"/>
  <c r="AH35" i="8"/>
  <c r="AN35" i="8"/>
  <c r="S39" i="8"/>
  <c r="Y39" i="8"/>
  <c r="AE39" i="8"/>
  <c r="AK39" i="8"/>
  <c r="AQ39" i="8"/>
  <c r="P43" i="8"/>
  <c r="V43" i="8"/>
  <c r="AB43" i="8"/>
  <c r="AH43" i="8"/>
  <c r="AN43" i="8"/>
  <c r="S47" i="8"/>
  <c r="Y47" i="8"/>
  <c r="AE47" i="8"/>
  <c r="AK47" i="8"/>
  <c r="AQ47" i="8"/>
  <c r="P51" i="8"/>
  <c r="V51" i="8"/>
  <c r="AB51" i="8"/>
  <c r="AH51" i="8"/>
  <c r="AN51" i="8"/>
  <c r="AV53" i="8" l="1"/>
  <c r="N55" i="8"/>
  <c r="AI55" i="8"/>
  <c r="Q55" i="8"/>
  <c r="AC55" i="8"/>
  <c r="M39" i="6"/>
  <c r="AU55" i="8" l="1"/>
  <c r="AV55" i="8" s="1"/>
  <c r="AV58" i="8" s="1"/>
  <c r="AS25" i="6" l="1"/>
  <c r="AS27" i="6"/>
  <c r="AS29" i="6"/>
  <c r="AS31" i="6"/>
  <c r="AS33" i="6"/>
  <c r="AS35" i="6"/>
  <c r="AS37" i="6"/>
  <c r="AS39" i="6"/>
  <c r="AS41" i="6"/>
  <c r="AS43" i="6"/>
  <c r="AS45" i="6"/>
  <c r="AS47" i="6"/>
  <c r="AS49" i="6"/>
  <c r="AS51" i="6"/>
  <c r="AS23" i="6"/>
  <c r="AY25" i="6"/>
  <c r="AY27" i="6"/>
  <c r="AY29" i="6"/>
  <c r="AY31" i="6"/>
  <c r="AY33" i="6"/>
  <c r="AY35" i="6"/>
  <c r="AY37" i="6"/>
  <c r="AY39" i="6"/>
  <c r="AY41" i="6"/>
  <c r="AY43" i="6"/>
  <c r="AY45" i="6"/>
  <c r="AY47" i="6"/>
  <c r="AY49" i="6"/>
  <c r="AY51" i="6"/>
  <c r="AY23" i="6"/>
  <c r="AP25" i="6"/>
  <c r="AP27" i="6"/>
  <c r="AP29" i="6"/>
  <c r="AP31" i="6"/>
  <c r="AP33" i="6"/>
  <c r="AP35" i="6"/>
  <c r="AP37" i="6"/>
  <c r="AP39" i="6"/>
  <c r="AP41" i="6"/>
  <c r="AP43" i="6"/>
  <c r="AP45" i="6"/>
  <c r="AP47" i="6"/>
  <c r="AP49" i="6"/>
  <c r="AP51" i="6"/>
  <c r="AP23" i="6"/>
  <c r="AM25" i="6"/>
  <c r="AM27" i="6"/>
  <c r="AM29" i="6"/>
  <c r="AM31" i="6"/>
  <c r="AM33" i="6"/>
  <c r="AM35" i="6"/>
  <c r="AM37" i="6"/>
  <c r="AM39" i="6"/>
  <c r="AM41" i="6"/>
  <c r="AM43" i="6"/>
  <c r="AM45" i="6"/>
  <c r="AM47" i="6"/>
  <c r="AM49" i="6"/>
  <c r="AM51" i="6"/>
  <c r="AM23" i="6"/>
  <c r="AJ25" i="6"/>
  <c r="AJ27" i="6"/>
  <c r="AJ29" i="6"/>
  <c r="AJ31" i="6"/>
  <c r="AJ33" i="6"/>
  <c r="AJ35" i="6"/>
  <c r="AJ37" i="6"/>
  <c r="AJ39" i="6"/>
  <c r="AJ41" i="6"/>
  <c r="AJ43" i="6"/>
  <c r="AJ45" i="6"/>
  <c r="AJ47" i="6"/>
  <c r="AJ49" i="6"/>
  <c r="AJ51" i="6"/>
  <c r="AJ23" i="6"/>
  <c r="AG25" i="6"/>
  <c r="AG27" i="6"/>
  <c r="AG29" i="6"/>
  <c r="AG31" i="6"/>
  <c r="AG33" i="6"/>
  <c r="AG35" i="6"/>
  <c r="AG37" i="6"/>
  <c r="AG39" i="6"/>
  <c r="AG41" i="6"/>
  <c r="AG43" i="6"/>
  <c r="AG45" i="6"/>
  <c r="AG47" i="6"/>
  <c r="AG49" i="6"/>
  <c r="AG51" i="6"/>
  <c r="AG23" i="6"/>
  <c r="AD25" i="6"/>
  <c r="AD27" i="6"/>
  <c r="AD29" i="6"/>
  <c r="AD31" i="6"/>
  <c r="AD33" i="6"/>
  <c r="AD35" i="6"/>
  <c r="AD37" i="6"/>
  <c r="AD39" i="6"/>
  <c r="AD41" i="6"/>
  <c r="AD43" i="6"/>
  <c r="AD45" i="6"/>
  <c r="AD47" i="6"/>
  <c r="AD49" i="6"/>
  <c r="AD51" i="6"/>
  <c r="AD23" i="6"/>
  <c r="AA25" i="6"/>
  <c r="AA27" i="6"/>
  <c r="AA29" i="6"/>
  <c r="AA31" i="6"/>
  <c r="AA33" i="6"/>
  <c r="AA35" i="6"/>
  <c r="AA37" i="6"/>
  <c r="AA39" i="6"/>
  <c r="AA41" i="6"/>
  <c r="AA43" i="6"/>
  <c r="AA45" i="6"/>
  <c r="AA47" i="6"/>
  <c r="AA49" i="6"/>
  <c r="AA51" i="6"/>
  <c r="AA23" i="6"/>
  <c r="X25" i="6"/>
  <c r="X27" i="6"/>
  <c r="X29" i="6"/>
  <c r="X31" i="6"/>
  <c r="X33" i="6"/>
  <c r="X35" i="6"/>
  <c r="X37" i="6"/>
  <c r="X39" i="6"/>
  <c r="X41" i="6"/>
  <c r="X43" i="6"/>
  <c r="X45" i="6"/>
  <c r="X47" i="6"/>
  <c r="X49" i="6"/>
  <c r="X51" i="6"/>
  <c r="X23" i="6"/>
  <c r="U25" i="6"/>
  <c r="U27" i="6"/>
  <c r="U29" i="6"/>
  <c r="U31" i="6"/>
  <c r="U33" i="6"/>
  <c r="U35" i="6"/>
  <c r="U37" i="6"/>
  <c r="U39" i="6"/>
  <c r="U41" i="6"/>
  <c r="U43" i="6"/>
  <c r="U45" i="6"/>
  <c r="U47" i="6"/>
  <c r="U49" i="6"/>
  <c r="U51" i="6"/>
  <c r="U23" i="6"/>
  <c r="R25" i="6"/>
  <c r="R27" i="6"/>
  <c r="R29" i="6"/>
  <c r="R31" i="6"/>
  <c r="R33" i="6"/>
  <c r="R35" i="6"/>
  <c r="R37" i="6"/>
  <c r="R39" i="6"/>
  <c r="R41" i="6"/>
  <c r="R43" i="6"/>
  <c r="R45" i="6"/>
  <c r="R47" i="6"/>
  <c r="R49" i="6"/>
  <c r="R51" i="6"/>
  <c r="R23" i="6"/>
  <c r="S55" i="6" l="1"/>
  <c r="V55" i="6"/>
  <c r="Y55" i="6"/>
  <c r="AB55" i="6"/>
  <c r="AE55" i="6"/>
  <c r="AH55" i="6"/>
  <c r="AK55" i="6"/>
  <c r="AN55" i="6"/>
  <c r="AQ55" i="6"/>
  <c r="AT55" i="6"/>
  <c r="O23" i="6" l="1"/>
  <c r="O37" i="6"/>
  <c r="O25" i="6"/>
  <c r="O27" i="6"/>
  <c r="O29" i="6"/>
  <c r="O31" i="6"/>
  <c r="O33" i="6"/>
  <c r="O35" i="6"/>
  <c r="O39" i="6"/>
  <c r="O41" i="6"/>
  <c r="O43" i="6"/>
  <c r="O45" i="6"/>
  <c r="O47" i="6"/>
  <c r="O49" i="6"/>
  <c r="O51" i="6"/>
  <c r="M25" i="6" l="1"/>
  <c r="M27" i="6"/>
  <c r="M29" i="6"/>
  <c r="M31" i="6"/>
  <c r="M33" i="6"/>
  <c r="M35" i="6"/>
  <c r="M37" i="6"/>
  <c r="M41" i="6"/>
  <c r="M43" i="6"/>
  <c r="M45" i="6"/>
  <c r="M47" i="6"/>
  <c r="M49" i="6"/>
  <c r="M51" i="6"/>
  <c r="M23" i="6"/>
  <c r="N20" i="6" l="1"/>
  <c r="P25" i="6" s="1"/>
  <c r="K52" i="6"/>
  <c r="K51" i="6"/>
  <c r="K50" i="6"/>
  <c r="K49" i="6"/>
  <c r="K47" i="6"/>
  <c r="K48" i="6" s="1"/>
  <c r="K46" i="6"/>
  <c r="K45" i="6"/>
  <c r="K44" i="6"/>
  <c r="K43" i="6"/>
  <c r="K41" i="6"/>
  <c r="K42" i="6" s="1"/>
  <c r="K39" i="6"/>
  <c r="K40" i="6" s="1"/>
  <c r="K37" i="6"/>
  <c r="K38" i="6" s="1"/>
  <c r="K35" i="6"/>
  <c r="K36" i="6" s="1"/>
  <c r="K23" i="6"/>
  <c r="P37" i="6" l="1"/>
  <c r="P23" i="6"/>
  <c r="P55" i="6"/>
  <c r="AX53" i="6"/>
  <c r="AX54" i="6" s="1"/>
  <c r="AR53" i="6"/>
  <c r="AR54" i="6" s="1"/>
  <c r="AO53" i="6"/>
  <c r="AO54" i="6" s="1"/>
  <c r="AL53" i="6"/>
  <c r="AL54" i="6" s="1"/>
  <c r="AI53" i="6"/>
  <c r="AI54" i="6" s="1"/>
  <c r="AF53" i="6"/>
  <c r="AF54" i="6" s="1"/>
  <c r="AC53" i="6"/>
  <c r="AC54" i="6" s="1"/>
  <c r="Z53" i="6"/>
  <c r="Z54" i="6" s="1"/>
  <c r="W53" i="6"/>
  <c r="W54" i="6" s="1"/>
  <c r="T53" i="6"/>
  <c r="T54" i="6" s="1"/>
  <c r="Q53" i="6"/>
  <c r="Q54" i="6" s="1"/>
  <c r="N53" i="6"/>
  <c r="N54" i="6" s="1"/>
  <c r="K33" i="6"/>
  <c r="K34" i="6" s="1"/>
  <c r="K31" i="6"/>
  <c r="K32" i="6" s="1"/>
  <c r="K29" i="6"/>
  <c r="K30" i="6" s="1"/>
  <c r="K27" i="6"/>
  <c r="K28" i="6" s="1"/>
  <c r="K25" i="6"/>
  <c r="K26" i="6" s="1"/>
  <c r="K24" i="6"/>
  <c r="AX20" i="6"/>
  <c r="AR20" i="6"/>
  <c r="AT23" i="6" s="1"/>
  <c r="AO20" i="6"/>
  <c r="AQ43" i="6" s="1"/>
  <c r="AL20" i="6"/>
  <c r="AN47" i="6" s="1"/>
  <c r="AI20" i="6"/>
  <c r="AF20" i="6"/>
  <c r="AH47" i="6" s="1"/>
  <c r="AC20" i="6"/>
  <c r="AE43" i="6" s="1"/>
  <c r="Z20" i="6"/>
  <c r="AB47" i="6" s="1"/>
  <c r="W20" i="6"/>
  <c r="T20" i="6"/>
  <c r="Q20" i="6"/>
  <c r="AU54" i="6" l="1"/>
  <c r="S43" i="6"/>
  <c r="S37" i="6"/>
  <c r="AT31" i="6"/>
  <c r="AQ45" i="6"/>
  <c r="P31" i="6"/>
  <c r="AQ37" i="6"/>
  <c r="AT47" i="6"/>
  <c r="AQ29" i="6"/>
  <c r="V47" i="6"/>
  <c r="Y41" i="6"/>
  <c r="S41" i="6"/>
  <c r="V41" i="6"/>
  <c r="P41" i="6"/>
  <c r="AQ51" i="6"/>
  <c r="P51" i="6"/>
  <c r="AZ45" i="6"/>
  <c r="P45" i="6"/>
  <c r="AQ49" i="6"/>
  <c r="P49" i="6"/>
  <c r="AZ31" i="6"/>
  <c r="AZ43" i="6"/>
  <c r="P43" i="6"/>
  <c r="S45" i="6"/>
  <c r="AZ23" i="6"/>
  <c r="V51" i="6"/>
  <c r="AH51" i="6"/>
  <c r="AT51" i="6"/>
  <c r="AH23" i="6"/>
  <c r="AH31" i="6"/>
  <c r="AZ37" i="6"/>
  <c r="AE45" i="6"/>
  <c r="AZ47" i="6"/>
  <c r="P47" i="6"/>
  <c r="S47" i="6"/>
  <c r="AK29" i="6"/>
  <c r="P29" i="6"/>
  <c r="AZ27" i="6"/>
  <c r="P27" i="6"/>
  <c r="N55" i="6" s="1"/>
  <c r="S29" i="6"/>
  <c r="AZ35" i="6"/>
  <c r="P35" i="6"/>
  <c r="V23" i="6"/>
  <c r="S25" i="6"/>
  <c r="AE29" i="6"/>
  <c r="V31" i="6"/>
  <c r="AQ33" i="6"/>
  <c r="P33" i="6"/>
  <c r="AE37" i="6"/>
  <c r="AZ39" i="6"/>
  <c r="P39" i="6"/>
  <c r="S39" i="6"/>
  <c r="V39" i="6"/>
  <c r="AH39" i="6"/>
  <c r="AT39" i="6"/>
  <c r="AK41" i="6"/>
  <c r="AB43" i="6"/>
  <c r="AK49" i="6"/>
  <c r="AN51" i="6"/>
  <c r="AB23" i="6"/>
  <c r="AE25" i="6"/>
  <c r="AQ25" i="6"/>
  <c r="V27" i="6"/>
  <c r="AH27" i="6"/>
  <c r="AT27" i="6"/>
  <c r="Y29" i="6"/>
  <c r="AZ29" i="6"/>
  <c r="AB31" i="6"/>
  <c r="AK37" i="6"/>
  <c r="AB39" i="6"/>
  <c r="AN39" i="6"/>
  <c r="AE41" i="6"/>
  <c r="AQ41" i="6"/>
  <c r="V43" i="6"/>
  <c r="AH43" i="6"/>
  <c r="AT43" i="6"/>
  <c r="Y45" i="6"/>
  <c r="S23" i="6"/>
  <c r="AE23" i="6"/>
  <c r="AQ23" i="6"/>
  <c r="V25" i="6"/>
  <c r="AH25" i="6"/>
  <c r="AT25" i="6"/>
  <c r="Y27" i="6"/>
  <c r="AK27" i="6"/>
  <c r="AB29" i="6"/>
  <c r="AN29" i="6"/>
  <c r="S31" i="6"/>
  <c r="AE31" i="6"/>
  <c r="AQ31" i="6"/>
  <c r="V33" i="6"/>
  <c r="AH33" i="6"/>
  <c r="AT33" i="6"/>
  <c r="Y35" i="6"/>
  <c r="AK35" i="6"/>
  <c r="AB37" i="6"/>
  <c r="AN37" i="6"/>
  <c r="AE39" i="6"/>
  <c r="AQ39" i="6"/>
  <c r="AH41" i="6"/>
  <c r="AT41" i="6"/>
  <c r="Y43" i="6"/>
  <c r="AK43" i="6"/>
  <c r="AB45" i="6"/>
  <c r="AN45" i="6"/>
  <c r="AE47" i="6"/>
  <c r="AQ47" i="6"/>
  <c r="V49" i="6"/>
  <c r="AH49" i="6"/>
  <c r="AT49" i="6"/>
  <c r="Y51" i="6"/>
  <c r="AK51" i="6"/>
  <c r="AZ51" i="6"/>
  <c r="Y25" i="6"/>
  <c r="AZ25" i="6"/>
  <c r="AN27" i="6"/>
  <c r="AZ33" i="6"/>
  <c r="AK25" i="6"/>
  <c r="AB27" i="6"/>
  <c r="Y33" i="6"/>
  <c r="AZ41" i="6"/>
  <c r="Y49" i="6"/>
  <c r="AB51" i="6"/>
  <c r="Y23" i="6"/>
  <c r="AK23" i="6"/>
  <c r="AB25" i="6"/>
  <c r="AN25" i="6"/>
  <c r="S27" i="6"/>
  <c r="AE27" i="6"/>
  <c r="AQ27" i="6"/>
  <c r="V29" i="6"/>
  <c r="AH29" i="6"/>
  <c r="AT29" i="6"/>
  <c r="Y31" i="6"/>
  <c r="AK31" i="6"/>
  <c r="AB33" i="6"/>
  <c r="AN33" i="6"/>
  <c r="S35" i="6"/>
  <c r="AE35" i="6"/>
  <c r="AQ35" i="6"/>
  <c r="V37" i="6"/>
  <c r="AH37" i="6"/>
  <c r="AT37" i="6"/>
  <c r="Y39" i="6"/>
  <c r="AK39" i="6"/>
  <c r="AB41" i="6"/>
  <c r="AN41" i="6"/>
  <c r="V45" i="6"/>
  <c r="AH45" i="6"/>
  <c r="AT45" i="6"/>
  <c r="Y47" i="6"/>
  <c r="AK47" i="6"/>
  <c r="AB49" i="6"/>
  <c r="AN49" i="6"/>
  <c r="S51" i="6"/>
  <c r="AE51" i="6"/>
  <c r="AK33" i="6"/>
  <c r="AB35" i="6"/>
  <c r="AN35" i="6"/>
  <c r="AN43" i="6"/>
  <c r="AZ49" i="6"/>
  <c r="AU53" i="6"/>
  <c r="AN23" i="6"/>
  <c r="AN31" i="6"/>
  <c r="S33" i="6"/>
  <c r="AE33" i="6"/>
  <c r="V35" i="6"/>
  <c r="AH35" i="6"/>
  <c r="AT35" i="6"/>
  <c r="Y37" i="6"/>
  <c r="AK45" i="6"/>
  <c r="S49" i="6"/>
  <c r="AE49" i="6"/>
  <c r="AV53" i="6" l="1"/>
  <c r="AC55" i="6"/>
  <c r="AR55" i="6"/>
  <c r="T55" i="6"/>
  <c r="AF55" i="6"/>
  <c r="AO55" i="6"/>
  <c r="Z55" i="6"/>
  <c r="Q55" i="6"/>
  <c r="AL55" i="6"/>
  <c r="AI55" i="6"/>
  <c r="AX55" i="6"/>
  <c r="W55" i="6"/>
  <c r="AU55" i="6" l="1"/>
  <c r="AV55" i="6" s="1"/>
  <c r="AV58" i="6" s="1"/>
</calcChain>
</file>

<file path=xl/comments1.xml><?xml version="1.0" encoding="utf-8"?>
<comments xmlns="http://schemas.openxmlformats.org/spreadsheetml/2006/main">
  <authors>
    <author>作成者</author>
  </authors>
  <commentList>
    <comment ref="I9" authorId="0" shapeId="0">
      <text>
        <r>
          <rPr>
            <b/>
            <sz val="9"/>
            <color indexed="81"/>
            <rFont val="MS P ゴシック"/>
            <family val="3"/>
            <charset val="128"/>
          </rPr>
          <t>茨木市:</t>
        </r>
        <r>
          <rPr>
            <sz val="9"/>
            <color indexed="81"/>
            <rFont val="MS P ゴシック"/>
            <family val="3"/>
            <charset val="128"/>
          </rPr>
          <t xml:space="preserve">
年度の数字を入れるのみ
例）令和２年度の場合は「２」と入力</t>
        </r>
      </text>
    </comment>
    <comment ref="I23" authorId="0" shapeId="0">
      <text>
        <r>
          <rPr>
            <b/>
            <sz val="9"/>
            <color indexed="81"/>
            <rFont val="MS P ゴシック"/>
            <family val="3"/>
            <charset val="128"/>
          </rPr>
          <t>作成者:</t>
        </r>
        <r>
          <rPr>
            <sz val="9"/>
            <color indexed="81"/>
            <rFont val="MS P ゴシック"/>
            <family val="3"/>
            <charset val="128"/>
          </rPr>
          <t xml:space="preserve">
西暦で入力
例）2019/4/1</t>
        </r>
      </text>
    </comment>
  </commentList>
</comments>
</file>

<file path=xl/comments2.xml><?xml version="1.0" encoding="utf-8"?>
<comments xmlns="http://schemas.openxmlformats.org/spreadsheetml/2006/main">
  <authors>
    <author>作成者</author>
  </authors>
  <commentList>
    <comment ref="I9" authorId="0" shapeId="0">
      <text>
        <r>
          <rPr>
            <b/>
            <sz val="9"/>
            <color indexed="81"/>
            <rFont val="MS P ゴシック"/>
            <family val="3"/>
            <charset val="128"/>
          </rPr>
          <t>茨木市:</t>
        </r>
        <r>
          <rPr>
            <sz val="9"/>
            <color indexed="81"/>
            <rFont val="MS P ゴシック"/>
            <family val="3"/>
            <charset val="128"/>
          </rPr>
          <t xml:space="preserve">
年度の数字を入れるのみ
例）令和２年度の場合は「２」と入力</t>
        </r>
      </text>
    </comment>
    <comment ref="I23" authorId="0" shapeId="0">
      <text>
        <r>
          <rPr>
            <b/>
            <sz val="9"/>
            <color indexed="81"/>
            <rFont val="MS P ゴシック"/>
            <family val="3"/>
            <charset val="128"/>
          </rPr>
          <t>作成者:</t>
        </r>
        <r>
          <rPr>
            <sz val="9"/>
            <color indexed="81"/>
            <rFont val="MS P ゴシック"/>
            <family val="3"/>
            <charset val="128"/>
          </rPr>
          <t xml:space="preserve">
西暦で入力
例）2019/4/1</t>
        </r>
      </text>
    </comment>
  </commentList>
</comments>
</file>

<file path=xl/sharedStrings.xml><?xml version="1.0" encoding="utf-8"?>
<sst xmlns="http://schemas.openxmlformats.org/spreadsheetml/2006/main" count="260" uniqueCount="88">
  <si>
    <t>入力方法</t>
    <rPh sb="0" eb="2">
      <t>ニュウリョク</t>
    </rPh>
    <rPh sb="2" eb="4">
      <t>ホウホウ</t>
    </rPh>
    <phoneticPr fontId="4"/>
  </si>
  <si>
    <t>の該当する箇所のみ入力してください。</t>
  </si>
  <si>
    <t>（介護予防）認知症対応型通所介護</t>
    <rPh sb="1" eb="3">
      <t>カイゴ</t>
    </rPh>
    <rPh sb="3" eb="5">
      <t>ヨボウ</t>
    </rPh>
    <rPh sb="6" eb="8">
      <t>ニンチ</t>
    </rPh>
    <rPh sb="8" eb="9">
      <t>ショウ</t>
    </rPh>
    <rPh sb="9" eb="12">
      <t>タイオウガタ</t>
    </rPh>
    <rPh sb="12" eb="14">
      <t>ツウショ</t>
    </rPh>
    <rPh sb="14" eb="16">
      <t>カイゴ</t>
    </rPh>
    <phoneticPr fontId="4"/>
  </si>
  <si>
    <t>（介護予防）小規模多機能型居宅介護</t>
    <rPh sb="1" eb="3">
      <t>カイゴ</t>
    </rPh>
    <rPh sb="3" eb="5">
      <t>ヨボウ</t>
    </rPh>
    <rPh sb="6" eb="9">
      <t>ショウキボ</t>
    </rPh>
    <rPh sb="9" eb="12">
      <t>タキノウ</t>
    </rPh>
    <rPh sb="12" eb="13">
      <t>ガタ</t>
    </rPh>
    <rPh sb="13" eb="15">
      <t>キョタク</t>
    </rPh>
    <rPh sb="15" eb="17">
      <t>カイゴ</t>
    </rPh>
    <phoneticPr fontId="4"/>
  </si>
  <si>
    <t>サービス種類　　　　　　　　　</t>
    <phoneticPr fontId="4"/>
  </si>
  <si>
    <t>：</t>
    <phoneticPr fontId="4"/>
  </si>
  <si>
    <t>（介護予防）認知症対応型共同生活介護</t>
    <rPh sb="1" eb="3">
      <t>カイゴ</t>
    </rPh>
    <rPh sb="3" eb="5">
      <t>ヨボウ</t>
    </rPh>
    <rPh sb="6" eb="8">
      <t>ニンチ</t>
    </rPh>
    <rPh sb="8" eb="9">
      <t>ショウ</t>
    </rPh>
    <rPh sb="9" eb="12">
      <t>タイオウガタ</t>
    </rPh>
    <rPh sb="12" eb="14">
      <t>キョウドウ</t>
    </rPh>
    <rPh sb="14" eb="16">
      <t>セイカツ</t>
    </rPh>
    <rPh sb="16" eb="18">
      <t>カイゴ</t>
    </rPh>
    <phoneticPr fontId="4"/>
  </si>
  <si>
    <t>事業所名　</t>
    <rPh sb="3" eb="4">
      <t>メイ</t>
    </rPh>
    <phoneticPr fontId="4"/>
  </si>
  <si>
    <t xml:space="preserve">5
</t>
    <phoneticPr fontId="4"/>
  </si>
  <si>
    <t>前年度実績が6月に満たない事業所（新規事業所含む）は、届出日の属する月の前3月の平均で算定しますので、連続する3月分のみ入力してください。（ただし、1～3月の場合は別途計算してください。）</t>
    <rPh sb="0" eb="3">
      <t>ゼンネンド</t>
    </rPh>
    <rPh sb="3" eb="5">
      <t>ジッセキ</t>
    </rPh>
    <rPh sb="7" eb="8">
      <t>ツキ</t>
    </rPh>
    <rPh sb="9" eb="10">
      <t>ミ</t>
    </rPh>
    <rPh sb="13" eb="16">
      <t>ジギョウショ</t>
    </rPh>
    <rPh sb="17" eb="19">
      <t>シンキ</t>
    </rPh>
    <rPh sb="19" eb="22">
      <t>ジギョウショ</t>
    </rPh>
    <rPh sb="22" eb="23">
      <t>フク</t>
    </rPh>
    <rPh sb="27" eb="29">
      <t>トドケデ</t>
    </rPh>
    <rPh sb="29" eb="30">
      <t>ビ</t>
    </rPh>
    <rPh sb="31" eb="32">
      <t>ゾク</t>
    </rPh>
    <rPh sb="34" eb="35">
      <t>ツキ</t>
    </rPh>
    <rPh sb="36" eb="37">
      <t>マエ</t>
    </rPh>
    <rPh sb="38" eb="39">
      <t>ガツ</t>
    </rPh>
    <rPh sb="40" eb="42">
      <t>ヘイキン</t>
    </rPh>
    <rPh sb="43" eb="45">
      <t>サンテイ</t>
    </rPh>
    <rPh sb="51" eb="53">
      <t>レンゾク</t>
    </rPh>
    <rPh sb="56" eb="57">
      <t>ツキ</t>
    </rPh>
    <rPh sb="57" eb="58">
      <t>ブン</t>
    </rPh>
    <rPh sb="60" eb="62">
      <t>ニュウリョク</t>
    </rPh>
    <rPh sb="77" eb="78">
      <t>ガツ</t>
    </rPh>
    <rPh sb="79" eb="81">
      <t>バアイ</t>
    </rPh>
    <rPh sb="82" eb="84">
      <t>ベット</t>
    </rPh>
    <rPh sb="84" eb="86">
      <t>ケイサン</t>
    </rPh>
    <phoneticPr fontId="4"/>
  </si>
  <si>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4"/>
  </si>
  <si>
    <t>開設(再開）年月日</t>
    <rPh sb="0" eb="2">
      <t>カイセツ</t>
    </rPh>
    <rPh sb="3" eb="5">
      <t>サイカイ</t>
    </rPh>
    <rPh sb="6" eb="9">
      <t>ネンガッピ</t>
    </rPh>
    <phoneticPr fontId="4"/>
  </si>
  <si>
    <t>一覧表対象年度</t>
    <rPh sb="0" eb="2">
      <t>イチラン</t>
    </rPh>
    <rPh sb="2" eb="3">
      <t>ヒョウ</t>
    </rPh>
    <rPh sb="3" eb="5">
      <t>タイショウ</t>
    </rPh>
    <rPh sb="5" eb="7">
      <t>ネンド</t>
    </rPh>
    <phoneticPr fontId="4"/>
  </si>
  <si>
    <t>年度</t>
    <rPh sb="0" eb="2">
      <t>ネンド</t>
    </rPh>
    <phoneticPr fontId="4"/>
  </si>
  <si>
    <t xml:space="preserve">※
</t>
    <phoneticPr fontId="4"/>
  </si>
  <si>
    <t>年度（</t>
    <rPh sb="0" eb="2">
      <t>ネンド</t>
    </rPh>
    <phoneticPr fontId="4"/>
  </si>
  <si>
    <t>年</t>
    <rPh sb="0" eb="1">
      <t>ネン</t>
    </rPh>
    <phoneticPr fontId="4"/>
  </si>
  <si>
    <t>月）</t>
    <rPh sb="0" eb="1">
      <t>ガツ</t>
    </rPh>
    <phoneticPr fontId="4"/>
  </si>
  <si>
    <t>職　種</t>
    <rPh sb="0" eb="1">
      <t>ショク</t>
    </rPh>
    <rPh sb="2" eb="3">
      <t>タネ</t>
    </rPh>
    <phoneticPr fontId="4"/>
  </si>
  <si>
    <t>氏　　名</t>
    <rPh sb="0" eb="1">
      <t>シ</t>
    </rPh>
    <rPh sb="3" eb="4">
      <t>メイ</t>
    </rPh>
    <phoneticPr fontId="4"/>
  </si>
  <si>
    <t>計</t>
    <rPh sb="0" eb="1">
      <t>ケイ</t>
    </rPh>
    <phoneticPr fontId="4"/>
  </si>
  <si>
    <t>就業年月日</t>
    <rPh sb="0" eb="2">
      <t>シュウギョウ</t>
    </rPh>
    <rPh sb="2" eb="5">
      <t>ネンガッピ</t>
    </rPh>
    <phoneticPr fontId="4"/>
  </si>
  <si>
    <t>基準年月日</t>
    <rPh sb="0" eb="2">
      <t>キジュン</t>
    </rPh>
    <rPh sb="2" eb="5">
      <t>ネンガッピ</t>
    </rPh>
    <phoneticPr fontId="4"/>
  </si>
  <si>
    <t>換算数</t>
    <rPh sb="0" eb="2">
      <t>カンザン</t>
    </rPh>
    <rPh sb="2" eb="3">
      <t>スウ</t>
    </rPh>
    <phoneticPr fontId="4"/>
  </si>
  <si>
    <t>退職年月日</t>
    <rPh sb="0" eb="2">
      <t>タイショク</t>
    </rPh>
    <rPh sb="2" eb="5">
      <t>ネンガッピ</t>
    </rPh>
    <phoneticPr fontId="4"/>
  </si>
  <si>
    <t>勤続年数</t>
    <rPh sb="0" eb="2">
      <t>キンゾク</t>
    </rPh>
    <rPh sb="2" eb="4">
      <t>ネンスウ</t>
    </rPh>
    <phoneticPr fontId="4"/>
  </si>
  <si>
    <t>結果</t>
    <rPh sb="0" eb="2">
      <t>ケッカ</t>
    </rPh>
    <phoneticPr fontId="4"/>
  </si>
  <si>
    <t>②/①</t>
    <phoneticPr fontId="4"/>
  </si>
  <si>
    <r>
      <t>「換算数」欄は、常勤換算後の数字を</t>
    </r>
    <r>
      <rPr>
        <u/>
        <sz val="9"/>
        <color rgb="FFFF0000"/>
        <rFont val="ＭＳ Ｐゴシック"/>
        <family val="3"/>
        <charset val="128"/>
      </rPr>
      <t>小数点第2位まで入力</t>
    </r>
    <r>
      <rPr>
        <sz val="9"/>
        <color indexed="8"/>
        <rFont val="ＭＳ Ｐゴシック"/>
        <family val="3"/>
        <charset val="128"/>
      </rPr>
      <t>してください（第3以下は切り捨て）。</t>
    </r>
    <rPh sb="1" eb="3">
      <t>カンザン</t>
    </rPh>
    <rPh sb="3" eb="4">
      <t>スウ</t>
    </rPh>
    <rPh sb="5" eb="6">
      <t>ラン</t>
    </rPh>
    <rPh sb="8" eb="10">
      <t>ジョウキン</t>
    </rPh>
    <rPh sb="10" eb="12">
      <t>カンザン</t>
    </rPh>
    <rPh sb="12" eb="13">
      <t>ゴ</t>
    </rPh>
    <rPh sb="14" eb="16">
      <t>スウジ</t>
    </rPh>
    <rPh sb="17" eb="20">
      <t>ショウスウテン</t>
    </rPh>
    <rPh sb="20" eb="21">
      <t>ダイ</t>
    </rPh>
    <rPh sb="22" eb="23">
      <t>イ</t>
    </rPh>
    <rPh sb="25" eb="27">
      <t>ニュウリョク</t>
    </rPh>
    <rPh sb="34" eb="35">
      <t>ダイ</t>
    </rPh>
    <rPh sb="36" eb="38">
      <t>イカ</t>
    </rPh>
    <rPh sb="39" eb="40">
      <t>キ</t>
    </rPh>
    <rPh sb="41" eb="42">
      <t>ス</t>
    </rPh>
    <phoneticPr fontId="4"/>
  </si>
  <si>
    <t>○○○○</t>
  </si>
  <si>
    <t>●●●●</t>
  </si>
  <si>
    <t>□□□□</t>
  </si>
  <si>
    <t>△△△△</t>
  </si>
  <si>
    <t>■■■■</t>
  </si>
  <si>
    <t>◎◎◎◎</t>
  </si>
  <si>
    <t>◇◇◇◇</t>
  </si>
  <si>
    <t>◆◆◆◆</t>
  </si>
  <si>
    <t>▲▲▲▲</t>
  </si>
  <si>
    <t>○○■■</t>
    <phoneticPr fontId="32"/>
  </si>
  <si>
    <t>・　職員の割合の算出に当たっては、常勤換算方法により算出した前年度（3月を除く。）の平均を用いることとする。</t>
    <phoneticPr fontId="4"/>
  </si>
  <si>
    <t>・　勤続年数とは、各月の前月の末日時点における勤続年数をいうものとする。</t>
    <phoneticPr fontId="4"/>
  </si>
  <si>
    <t>○○○○</t>
    <phoneticPr fontId="4"/>
  </si>
  <si>
    <t>％</t>
    <phoneticPr fontId="32"/>
  </si>
  <si>
    <t>要件該当
年月</t>
    <rPh sb="0" eb="2">
      <t>ヨウケン</t>
    </rPh>
    <rPh sb="2" eb="4">
      <t>ガイトウ</t>
    </rPh>
    <rPh sb="5" eb="7">
      <t>ネンゲツ</t>
    </rPh>
    <phoneticPr fontId="4"/>
  </si>
  <si>
    <t>退職している場合には、「退職年月日」欄を入力してください。</t>
    <rPh sb="0" eb="2">
      <t>タイショク</t>
    </rPh>
    <rPh sb="6" eb="8">
      <t>バアイ</t>
    </rPh>
    <rPh sb="12" eb="14">
      <t>タイショク</t>
    </rPh>
    <rPh sb="14" eb="17">
      <t>ネンガッピ</t>
    </rPh>
    <rPh sb="18" eb="19">
      <t>ラン</t>
    </rPh>
    <rPh sb="20" eb="22">
      <t>ニュウリョク</t>
    </rPh>
    <phoneticPr fontId="4"/>
  </si>
  <si>
    <t>「判定」欄は、何も入力しないでください。
当該月において算定要件に該当すると認められる場合は「○」、そうでない場合は「－」と判定されます。</t>
    <rPh sb="1" eb="3">
      <t>ハンテイ</t>
    </rPh>
    <rPh sb="4" eb="5">
      <t>ラン</t>
    </rPh>
    <rPh sb="7" eb="8">
      <t>ナニ</t>
    </rPh>
    <rPh sb="9" eb="11">
      <t>ニュウリョク</t>
    </rPh>
    <rPh sb="28" eb="30">
      <t>サンテイ</t>
    </rPh>
    <rPh sb="30" eb="32">
      <t>ヨウケン</t>
    </rPh>
    <rPh sb="33" eb="35">
      <t>ガイトウ</t>
    </rPh>
    <rPh sb="38" eb="39">
      <t>ミト</t>
    </rPh>
    <phoneticPr fontId="4"/>
  </si>
  <si>
    <t xml:space="preserve">・　勤続年数には、産休や介護休業、育児休業などの雇用関係が継続している期間を含めることができる。〔「平成21年4月改定関係Q&amp;A(Vol.1)」問6 参照〕 </t>
    <rPh sb="9" eb="11">
      <t>サンキュウ</t>
    </rPh>
    <rPh sb="12" eb="14">
      <t>カイゴ</t>
    </rPh>
    <rPh sb="14" eb="16">
      <t>キュウギョウ</t>
    </rPh>
    <rPh sb="17" eb="19">
      <t>イクジ</t>
    </rPh>
    <phoneticPr fontId="4"/>
  </si>
  <si>
    <r>
      <t>算定年度</t>
    </r>
    <r>
      <rPr>
        <sz val="8"/>
        <color indexed="8"/>
        <rFont val="ＭＳ Ｐゴシック"/>
        <family val="3"/>
        <charset val="128"/>
      </rPr>
      <t>（年度途中の場合は加算開始年月）</t>
    </r>
    <rPh sb="0" eb="2">
      <t>サンテイ</t>
    </rPh>
    <rPh sb="2" eb="4">
      <t>ネンド</t>
    </rPh>
    <rPh sb="5" eb="7">
      <t>ネンド</t>
    </rPh>
    <rPh sb="7" eb="9">
      <t>トチュウ</t>
    </rPh>
    <rPh sb="10" eb="12">
      <t>バアイ</t>
    </rPh>
    <rPh sb="13" eb="15">
      <t>カサン</t>
    </rPh>
    <rPh sb="15" eb="17">
      <t>カイシ</t>
    </rPh>
    <rPh sb="17" eb="18">
      <t>ネン</t>
    </rPh>
    <rPh sb="18" eb="19">
      <t>ツキ</t>
    </rPh>
    <phoneticPr fontId="4"/>
  </si>
  <si>
    <t>（介護予防）訪問入浴介護</t>
    <rPh sb="1" eb="3">
      <t>カイゴ</t>
    </rPh>
    <rPh sb="3" eb="5">
      <t>ヨボウ</t>
    </rPh>
    <rPh sb="6" eb="12">
      <t>ホウモンニュウヨクカイゴ</t>
    </rPh>
    <phoneticPr fontId="32"/>
  </si>
  <si>
    <t>夜間対応型訪問介護</t>
    <rPh sb="0" eb="9">
      <t>ヤカンタイオウガタホウモンカイゴ</t>
    </rPh>
    <phoneticPr fontId="32"/>
  </si>
  <si>
    <t>従業者常勤換算一覧表（勤続10年以上介護福祉士一定割合以上雇用）</t>
    <rPh sb="18" eb="23">
      <t>カイゴフクシシ</t>
    </rPh>
    <phoneticPr fontId="32"/>
  </si>
  <si>
    <t>種類</t>
    <rPh sb="0" eb="2">
      <t>シュルイ</t>
    </rPh>
    <phoneticPr fontId="4"/>
  </si>
  <si>
    <t>なし</t>
  </si>
  <si>
    <t>②　①のうち勤続年数10年以上の介護福祉士の（常勤換算）総数</t>
    <rPh sb="6" eb="8">
      <t>キンゾク</t>
    </rPh>
    <rPh sb="8" eb="10">
      <t>ネンスウ</t>
    </rPh>
    <rPh sb="12" eb="13">
      <t>ネン</t>
    </rPh>
    <rPh sb="13" eb="15">
      <t>イジョウ</t>
    </rPh>
    <rPh sb="16" eb="21">
      <t>カイゴフクシシ</t>
    </rPh>
    <rPh sb="23" eb="25">
      <t>ジョウキン</t>
    </rPh>
    <rPh sb="25" eb="27">
      <t>カンザン</t>
    </rPh>
    <rPh sb="28" eb="30">
      <t>ソウスウ</t>
    </rPh>
    <phoneticPr fontId="4"/>
  </si>
  <si>
    <t>①　介護職員（又は訪問介護員等）の（常勤換算）総数</t>
    <rPh sb="18" eb="20">
      <t>ジョウキン</t>
    </rPh>
    <rPh sb="20" eb="22">
      <t>カンザン</t>
    </rPh>
    <rPh sb="23" eb="25">
      <t>ソウスウ</t>
    </rPh>
    <phoneticPr fontId="4"/>
  </si>
  <si>
    <t>介福</t>
  </si>
  <si>
    <t>①資格取得状況</t>
    <rPh sb="1" eb="3">
      <t>シカク</t>
    </rPh>
    <rPh sb="3" eb="5">
      <t>シュトク</t>
    </rPh>
    <rPh sb="5" eb="7">
      <t>ジョウキョウ</t>
    </rPh>
    <phoneticPr fontId="4"/>
  </si>
  <si>
    <t>②従業者の就業状況</t>
    <rPh sb="1" eb="4">
      <t>ジュウギョウシャ</t>
    </rPh>
    <rPh sb="5" eb="7">
      <t>シュウギョウ</t>
    </rPh>
    <rPh sb="7" eb="9">
      <t>ジョウキョウ</t>
    </rPh>
    <phoneticPr fontId="4"/>
  </si>
  <si>
    <t>②該当</t>
    <phoneticPr fontId="4"/>
  </si>
  <si>
    <t>①該当</t>
    <phoneticPr fontId="32"/>
  </si>
  <si>
    <t>取得
年月日</t>
    <rPh sb="0" eb="2">
      <t>シュトク</t>
    </rPh>
    <rPh sb="3" eb="6">
      <t>ネンガッピ</t>
    </rPh>
    <phoneticPr fontId="4"/>
  </si>
  <si>
    <t>〔参考〕</t>
    <phoneticPr fontId="32"/>
  </si>
  <si>
    <t>常勤
換算数
の平均</t>
    <rPh sb="0" eb="2">
      <t>ジョウキン</t>
    </rPh>
    <rPh sb="3" eb="5">
      <t>カンザン</t>
    </rPh>
    <rPh sb="5" eb="6">
      <t>スウ</t>
    </rPh>
    <rPh sb="8" eb="10">
      <t>ヘイキン</t>
    </rPh>
    <phoneticPr fontId="4"/>
  </si>
  <si>
    <t>通所介護・通所介護相当サービス</t>
    <rPh sb="0" eb="15">
      <t>ツ</t>
    </rPh>
    <phoneticPr fontId="4"/>
  </si>
  <si>
    <t>地域密着型通所介護・通所介護相当サービス</t>
    <rPh sb="0" eb="20">
      <t>チ</t>
    </rPh>
    <phoneticPr fontId="4"/>
  </si>
  <si>
    <t>（介護予防）通所リハビリテーション</t>
    <rPh sb="1" eb="3">
      <t>カイゴ</t>
    </rPh>
    <rPh sb="3" eb="5">
      <t>ヨボウ</t>
    </rPh>
    <rPh sb="6" eb="8">
      <t>ツウショ</t>
    </rPh>
    <phoneticPr fontId="4"/>
  </si>
  <si>
    <t>（介護予防）短期入所生活介護</t>
    <rPh sb="1" eb="3">
      <t>カイゴ</t>
    </rPh>
    <rPh sb="3" eb="5">
      <t>ヨボウ</t>
    </rPh>
    <rPh sb="6" eb="8">
      <t>タンキ</t>
    </rPh>
    <rPh sb="8" eb="10">
      <t>ニュウショ</t>
    </rPh>
    <rPh sb="10" eb="12">
      <t>セイカツ</t>
    </rPh>
    <rPh sb="12" eb="14">
      <t>カイゴ</t>
    </rPh>
    <phoneticPr fontId="4"/>
  </si>
  <si>
    <t>（介護予防）特定施設入居者生活介護</t>
    <rPh sb="1" eb="3">
      <t>カイゴ</t>
    </rPh>
    <rPh sb="3" eb="5">
      <t>ヨボウ</t>
    </rPh>
    <rPh sb="6" eb="17">
      <t>トクテイシセツニュウキョシャセイカツカイゴ</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</si>
  <si>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</si>
  <si>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看護小規模多機能型居宅介護</t>
    <rPh sb="0" eb="2">
      <t>カンゴ</t>
    </rPh>
    <rPh sb="2" eb="5">
      <t>ショウキボ</t>
    </rPh>
    <rPh sb="5" eb="9">
      <t>タキノウガタ</t>
    </rPh>
    <rPh sb="9" eb="11">
      <t>キョタク</t>
    </rPh>
    <rPh sb="11" eb="13">
      <t>カイゴ</t>
    </rPh>
    <phoneticPr fontId="4"/>
  </si>
  <si>
    <t>備考 １　全ての介護職員（又は訪問介護員等）の状況を記載してください。</t>
    <rPh sb="5" eb="6">
      <t>スベ</t>
    </rPh>
    <rPh sb="8" eb="10">
      <t>カイゴ</t>
    </rPh>
    <rPh sb="10" eb="12">
      <t>ショクイン</t>
    </rPh>
    <rPh sb="13" eb="14">
      <t>マタ</t>
    </rPh>
    <rPh sb="15" eb="20">
      <t>ホウモンカイゴイン</t>
    </rPh>
    <rPh sb="20" eb="21">
      <t>トウ</t>
    </rPh>
    <rPh sb="23" eb="25">
      <t>ジョウキョウ</t>
    </rPh>
    <rPh sb="26" eb="28">
      <t>キサイ</t>
    </rPh>
    <phoneticPr fontId="4"/>
  </si>
  <si>
    <t>　　　 ２　算出にあたっては、他事業所の従業者との兼務や事業所内の他の職種との兼務がある場合、兼務先の勤務時間数は除いてください。</t>
    <rPh sb="6" eb="8">
      <t>サンシュツ</t>
    </rPh>
    <rPh sb="15" eb="16">
      <t>タ</t>
    </rPh>
    <rPh sb="16" eb="19">
      <t>ジギョウショ</t>
    </rPh>
    <rPh sb="20" eb="23">
      <t>ジュウギョウシャ</t>
    </rPh>
    <rPh sb="25" eb="27">
      <t>ケンム</t>
    </rPh>
    <rPh sb="28" eb="31">
      <t>ジギョウショ</t>
    </rPh>
    <rPh sb="31" eb="32">
      <t>ナイ</t>
    </rPh>
    <rPh sb="33" eb="34">
      <t>ホカ</t>
    </rPh>
    <rPh sb="35" eb="37">
      <t>ショクシュ</t>
    </rPh>
    <rPh sb="39" eb="41">
      <t>ケンム</t>
    </rPh>
    <rPh sb="44" eb="46">
      <t>バアイ</t>
    </rPh>
    <rPh sb="47" eb="49">
      <t>ケンム</t>
    </rPh>
    <rPh sb="49" eb="50">
      <t>サキ</t>
    </rPh>
    <rPh sb="51" eb="53">
      <t>キンム</t>
    </rPh>
    <rPh sb="53" eb="56">
      <t>ジカンスウ</t>
    </rPh>
    <rPh sb="57" eb="58">
      <t>ノゾ</t>
    </rPh>
    <phoneticPr fontId="4"/>
  </si>
  <si>
    <t>　　　 ３　加算に係る要件　（介護予防含む）</t>
    <rPh sb="6" eb="8">
      <t>カサン</t>
    </rPh>
    <rPh sb="9" eb="10">
      <t>カカ</t>
    </rPh>
    <rPh sb="11" eb="13">
      <t>ヨウケン</t>
    </rPh>
    <rPh sb="15" eb="17">
      <t>カイゴ</t>
    </rPh>
    <rPh sb="17" eb="19">
      <t>ヨボウ</t>
    </rPh>
    <rPh sb="19" eb="20">
      <t>フク</t>
    </rPh>
    <phoneticPr fontId="4"/>
  </si>
  <si>
    <t>（Ⅰ）</t>
    <phoneticPr fontId="32"/>
  </si>
  <si>
    <t>短期入所生活介護、地域密着型介護老人福祉施設入居者生活介護</t>
    <rPh sb="0" eb="8">
      <t>タンキニュウショセイカツカイゴ</t>
    </rPh>
    <rPh sb="9" eb="11">
      <t>チイキ</t>
    </rPh>
    <rPh sb="11" eb="14">
      <t>ミッチャクガタ</t>
    </rPh>
    <rPh sb="14" eb="16">
      <t>カイゴ</t>
    </rPh>
    <rPh sb="16" eb="18">
      <t>ロウジン</t>
    </rPh>
    <rPh sb="18" eb="20">
      <t>フクシ</t>
    </rPh>
    <rPh sb="20" eb="22">
      <t>シセツ</t>
    </rPh>
    <rPh sb="22" eb="27">
      <t>ニュウキョシャセイカツ</t>
    </rPh>
    <rPh sb="27" eb="29">
      <t>カイゴ</t>
    </rPh>
    <phoneticPr fontId="4"/>
  </si>
  <si>
    <t>通所介護、通所リハビリテーション、地域密着型通所介護、認知症対応型通所介護、特定施設入所生活介護、認知症対応型共同生活介護</t>
    <rPh sb="0" eb="2">
      <t>ツウショ</t>
    </rPh>
    <rPh sb="2" eb="4">
      <t>カイゴ</t>
    </rPh>
    <rPh sb="5" eb="7">
      <t>ツウショ</t>
    </rPh>
    <phoneticPr fontId="32"/>
  </si>
  <si>
    <t>以上</t>
    <rPh sb="0" eb="2">
      <t>イジョウ</t>
    </rPh>
    <phoneticPr fontId="32"/>
  </si>
  <si>
    <t>｝</t>
    <phoneticPr fontId="32"/>
  </si>
  <si>
    <t>介護職員</t>
    <rPh sb="0" eb="2">
      <t>カイゴ</t>
    </rPh>
    <rPh sb="2" eb="4">
      <t>ショクイン</t>
    </rPh>
    <phoneticPr fontId="32"/>
  </si>
  <si>
    <t>介護職員</t>
    <rPh sb="0" eb="4">
      <t>カイゴショクイン</t>
    </rPh>
    <phoneticPr fontId="32"/>
  </si>
  <si>
    <t>訪問介護員</t>
    <rPh sb="0" eb="2">
      <t>ホウモン</t>
    </rPh>
    <rPh sb="2" eb="4">
      <t>カイゴ</t>
    </rPh>
    <rPh sb="4" eb="5">
      <t>イン</t>
    </rPh>
    <phoneticPr fontId="32"/>
  </si>
  <si>
    <t>介護従業者</t>
    <rPh sb="0" eb="5">
      <t>カイゴジュウギョウシャ</t>
    </rPh>
    <phoneticPr fontId="32"/>
  </si>
  <si>
    <t xml:space="preserve">・　介護福祉士については、各月の前月の末日時点で資格を取得している者とすること。 </t>
    <phoneticPr fontId="4"/>
  </si>
  <si>
    <t>・　資格の取得とした時点とは、各月の前月末までに試験の合格又は研修の修了等の事実が確実に確認できていれば、資格者証の交付がなくとも資格者に含めることができる。〔「平成21年4月改定関係Q&amp;A(Vol.1)」問2 参照〕</t>
    <phoneticPr fontId="4"/>
  </si>
  <si>
    <t>訪問入浴介護、定期巡回・随時対応型訪問介護看護、夜間対応型訪問介護 、小規模多機能型居宅介護、看護小規模多機能型居宅介護</t>
    <rPh sb="0" eb="4">
      <t>ホウモンニュウヨク</t>
    </rPh>
    <rPh sb="4" eb="6">
      <t>カイゴ</t>
    </rPh>
    <rPh sb="7" eb="11">
      <t>テイキジュンカイ</t>
    </rPh>
    <rPh sb="12" eb="23">
      <t>ズイジタイオウガタホウモンカイゴカンゴ</t>
    </rPh>
    <phoneticPr fontId="32"/>
  </si>
  <si>
    <t>・　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る。</t>
    <rPh sb="37" eb="38">
      <t>トウ</t>
    </rPh>
    <phoneticPr fontId="4"/>
  </si>
  <si>
    <r>
      <t>「取得年月日」、「就業年月日」等は、R1.5.1　など</t>
    </r>
    <r>
      <rPr>
        <u/>
        <sz val="9"/>
        <color rgb="FFFF0000"/>
        <rFont val="ＭＳ Ｐゴシック"/>
        <family val="3"/>
        <charset val="128"/>
      </rPr>
      <t>半角で入力</t>
    </r>
    <r>
      <rPr>
        <sz val="9"/>
        <color indexed="8"/>
        <rFont val="ＭＳ Ｐゴシック"/>
        <family val="3"/>
        <charset val="128"/>
      </rPr>
      <t>してください。</t>
    </r>
    <rPh sb="9" eb="11">
      <t>シュウギョウ</t>
    </rPh>
    <rPh sb="11" eb="14">
      <t>ネンガッピ</t>
    </rPh>
    <rPh sb="15" eb="16">
      <t>トウ</t>
    </rPh>
    <rPh sb="27" eb="29">
      <t>ハンカク</t>
    </rPh>
    <rPh sb="30" eb="32">
      <t>ニュウリョク</t>
    </rPh>
    <phoneticPr fontId="4"/>
  </si>
  <si>
    <t>「種類」には、介護福祉士の場合は「介福」、該当資格がない場合は「なし」を選択してください。</t>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</si>
</sst>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411]ggge&quot;年&quot;m&quot;月&quot;d&quot;日&quot;;@"/>
    <numFmt numFmtId="177" formatCode="[$-411]ge\.m"/>
    <numFmt numFmtId="178" formatCode="0.00_);[Red]\(0.00\)"/>
    <numFmt numFmtId="179" formatCode="0.0_ "/>
    <numFmt numFmtId="180" formatCode="0.00_ "/>
    <numFmt numFmtId="181" formatCode="[$-411]ge\.m\.d;@"/>
    <numFmt numFmtId="182" formatCode="&quot;令和&quot;\ 0"/>
    <numFmt numFmtId="183" formatCode="0.0_);[Red]\(0.0\)"/>
  </numFmts>
  <fonts count="37">
    <font>
      <sz val="11"/>
      <color indexed="8"/>
      <name val="ＭＳ Ｐゴシック"/>
      <family val="3"/>
      <charset val="128"/>
      <scheme val="minor"/>
    </font>
    <font>
      <sz val="11"/>
      <color indexed="8"/>
      <name val="ＭＳ Ｐゴシック"/>
      <family val="3"/>
      <charset val="128"/>
    </font>
    <font>
      <sz val="11"/>
      <name val="ＭＳ Ｐゴシック"/>
      <family val="3"/>
      <charset val="128"/>
    </font>
    <font>
      <sz val="14"/>
      <color indexed="8"/>
      <name val="ＭＳ Ｐゴシック"/>
      <family val="3"/>
      <charset val="128"/>
    </font>
    <font>
      <sz val="6"/>
      <name val="ＭＳ Ｐゴシック"/>
      <family val="3"/>
      <charset val="128"/>
    </font>
    <font>
      <sz val="9"/>
      <color indexed="8"/>
      <name val="ＭＳ Ｐゴシック"/>
      <family val="3"/>
      <charset val="128"/>
    </font>
    <font>
      <b/>
      <sz val="11"/>
      <color indexed="8"/>
      <name val="ＭＳ Ｐゴシック"/>
      <family val="3"/>
      <charset val="128"/>
    </font>
    <font>
      <sz val="10"/>
      <color indexed="8"/>
      <name val="ＭＳ Ｐゴシック"/>
      <family val="3"/>
      <charset val="128"/>
    </font>
    <font>
      <b/>
      <sz val="9"/>
      <color indexed="8"/>
      <name val="ＭＳ Ｐゴシック"/>
      <family val="3"/>
      <charset val="128"/>
    </font>
    <font>
      <sz val="8"/>
      <color indexed="8"/>
      <name val="ＭＳ Ｐゴシック"/>
      <family val="3"/>
      <charset val="128"/>
    </font>
    <font>
      <b/>
      <sz val="10"/>
      <color indexed="8"/>
      <name val="ＭＳ Ｐゴシック"/>
      <family val="3"/>
      <charset val="128"/>
    </font>
    <font>
      <sz val="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u/>
      <sz val="9"/>
      <color rgb="FFFF0000"/>
      <name val="ＭＳ Ｐゴシック"/>
      <family val="3"/>
      <charset val="128"/>
    </font>
    <font>
      <sz val="9"/>
      <color indexed="81"/>
      <name val="MS P ゴシック"/>
      <family val="3"/>
      <charset val="128"/>
    </font>
    <font>
      <b/>
      <sz val="9"/>
      <color indexed="81"/>
      <name val="MS P ゴシック"/>
      <family val="3"/>
      <charset val="128"/>
    </font>
    <font>
      <sz val="6"/>
      <name val="ＭＳ Ｐゴシック"/>
      <family val="3"/>
      <charset val="128"/>
      <scheme val="minor"/>
    </font>
    <font>
      <b/>
      <sz val="14"/>
      <color indexed="8"/>
      <name val="ＭＳ Ｐゴシック"/>
      <family val="3"/>
      <charset val="128"/>
    </font>
    <font>
      <sz val="10"/>
      <color theme="1"/>
      <name val="ＭＳ Ｐゴシック"/>
      <family val="3"/>
      <charset val="128"/>
    </font>
    <font>
      <sz val="16"/>
      <color indexed="8"/>
      <name val="ＭＳ Ｐゴシック"/>
      <family val="3"/>
      <charset val="128"/>
    </font>
    <font>
      <sz val="11"/>
      <color theme="1"/>
      <name val="ＭＳ Ｐゴシック"/>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41"/>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s>
  <borders count="123">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diagonal/>
    </border>
    <border>
      <left/>
      <right/>
      <top/>
      <bottom style="thin">
        <color indexed="64"/>
      </bottom>
      <diagonal/>
    </border>
    <border>
      <left/>
      <right/>
      <top style="thin">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double">
        <color indexed="64"/>
      </left>
      <right style="medium">
        <color indexed="64"/>
      </right>
      <top/>
      <bottom/>
      <diagonal/>
    </border>
    <border>
      <left style="double">
        <color indexed="64"/>
      </left>
      <right style="medium">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style="hair">
        <color indexed="64"/>
      </left>
      <right style="thin">
        <color indexed="64"/>
      </right>
      <top style="thin">
        <color indexed="64"/>
      </top>
      <bottom style="thin">
        <color indexed="64"/>
      </bottom>
      <diagonal/>
    </border>
    <border>
      <left/>
      <right style="hair">
        <color indexed="64"/>
      </right>
      <top/>
      <bottom style="thin">
        <color indexed="64"/>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hair">
        <color indexed="64"/>
      </right>
      <top/>
      <bottom style="double">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diagonal/>
    </border>
    <border>
      <left style="thin">
        <color indexed="64"/>
      </left>
      <right/>
      <top/>
      <bottom style="double">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diagonal/>
    </border>
    <border>
      <left style="medium">
        <color indexed="64"/>
      </left>
      <right style="hair">
        <color indexed="64"/>
      </right>
      <top style="thin">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style="thin">
        <color indexed="64"/>
      </left>
      <right style="hair">
        <color indexed="64"/>
      </right>
      <top style="medium">
        <color indexed="64"/>
      </top>
      <bottom/>
      <diagonal/>
    </border>
    <border diagonalDown="1">
      <left/>
      <right style="medium">
        <color indexed="64"/>
      </right>
      <top/>
      <bottom/>
      <diagonal style="thin">
        <color indexed="64"/>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bottom style="medium">
        <color indexed="64"/>
      </bottom>
      <diagonal/>
    </border>
    <border>
      <left style="medium">
        <color indexed="64"/>
      </left>
      <right style="hair">
        <color indexed="64"/>
      </right>
      <top/>
      <bottom style="medium">
        <color indexed="64"/>
      </bottom>
      <diagonal/>
    </border>
    <border>
      <left style="hair">
        <color indexed="64"/>
      </left>
      <right style="medium">
        <color indexed="64"/>
      </right>
      <top style="thin">
        <color indexed="64"/>
      </top>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top style="medium">
        <color indexed="64"/>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medium">
        <color indexed="64"/>
      </right>
      <top style="medium">
        <color indexed="64"/>
      </top>
      <bottom style="thin">
        <color indexed="64"/>
      </bottom>
      <diagonal/>
    </border>
    <border>
      <left style="thin">
        <color indexed="64"/>
      </left>
      <right style="hair">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740592669454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64"/>
      </left>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hair">
        <color indexed="64"/>
      </left>
      <right style="medium">
        <color indexed="64"/>
      </right>
      <top/>
      <bottom style="thin">
        <color indexed="64"/>
      </bottom>
      <diagonal/>
    </border>
    <border>
      <left style="hair">
        <color indexed="64"/>
      </left>
      <right style="medium">
        <color indexed="64"/>
      </right>
      <top/>
      <bottom style="double">
        <color indexed="64"/>
      </bottom>
      <diagonal/>
    </border>
    <border>
      <left style="hair">
        <color indexed="64"/>
      </left>
      <right/>
      <top style="hair">
        <color indexed="64"/>
      </top>
      <bottom style="double">
        <color indexed="64"/>
      </bottom>
      <diagonal/>
    </border>
    <border>
      <left/>
      <right style="thin">
        <color indexed="64"/>
      </right>
      <top style="medium">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medium">
        <color indexed="64"/>
      </bottom>
      <diagonal/>
    </border>
    <border>
      <left/>
      <right style="hair">
        <color indexed="64"/>
      </right>
      <top style="medium">
        <color indexed="64"/>
      </top>
      <bottom/>
      <diagonal/>
    </border>
    <border>
      <left/>
      <right/>
      <top style="hair">
        <color indexed="64"/>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bottom style="thin">
        <color indexed="64"/>
      </bottom>
      <diagonal/>
    </border>
    <border>
      <left style="hair">
        <color indexed="64"/>
      </left>
      <right style="hair">
        <color indexed="64"/>
      </right>
      <top/>
      <bottom style="double">
        <color indexed="64"/>
      </bottom>
      <diagonal/>
    </border>
    <border>
      <left style="medium">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right style="double">
        <color indexed="64"/>
      </right>
      <top style="double">
        <color indexed="64"/>
      </top>
      <bottom style="hair">
        <color indexed="64"/>
      </bottom>
      <diagonal/>
    </border>
  </borders>
  <cellStyleXfs count="43">
    <xf numFmtId="0" fontId="0" fillId="0" borderId="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3" fillId="29" borderId="0" applyNumberFormat="0" applyBorder="0" applyAlignment="0" applyProtection="0">
      <alignment vertical="center"/>
    </xf>
    <xf numFmtId="0" fontId="14" fillId="0" borderId="0" applyNumberFormat="0" applyFill="0" applyBorder="0" applyAlignment="0" applyProtection="0">
      <alignment vertical="center"/>
    </xf>
    <xf numFmtId="0" fontId="15" fillId="30" borderId="95" applyNumberFormat="0" applyAlignment="0" applyProtection="0">
      <alignment vertical="center"/>
    </xf>
    <xf numFmtId="0" fontId="16" fillId="31" borderId="0" applyNumberFormat="0" applyBorder="0" applyAlignment="0" applyProtection="0">
      <alignment vertical="center"/>
    </xf>
    <xf numFmtId="0" fontId="12" fillId="3" borderId="96" applyNumberFormat="0" applyAlignment="0" applyProtection="0">
      <alignment vertical="center"/>
    </xf>
    <xf numFmtId="0" fontId="17" fillId="0" borderId="97" applyNumberFormat="0" applyFill="0" applyAlignment="0" applyProtection="0">
      <alignment vertical="center"/>
    </xf>
    <xf numFmtId="0" fontId="18" fillId="32" borderId="0" applyNumberFormat="0" applyBorder="0" applyAlignment="0" applyProtection="0">
      <alignment vertical="center"/>
    </xf>
    <xf numFmtId="0" fontId="19" fillId="33" borderId="98" applyNumberFormat="0" applyAlignment="0" applyProtection="0">
      <alignment vertical="center"/>
    </xf>
    <xf numFmtId="0" fontId="20" fillId="0" borderId="0" applyNumberFormat="0" applyFill="0" applyBorder="0" applyAlignment="0" applyProtection="0">
      <alignment vertical="center"/>
    </xf>
    <xf numFmtId="0" fontId="21" fillId="0" borderId="99" applyNumberFormat="0" applyFill="0" applyAlignment="0" applyProtection="0">
      <alignment vertical="center"/>
    </xf>
    <xf numFmtId="0" fontId="22" fillId="0" borderId="100" applyNumberFormat="0" applyFill="0" applyAlignment="0" applyProtection="0">
      <alignment vertical="center"/>
    </xf>
    <xf numFmtId="0" fontId="23" fillId="0" borderId="101" applyNumberFormat="0" applyFill="0" applyAlignment="0" applyProtection="0">
      <alignment vertical="center"/>
    </xf>
    <xf numFmtId="0" fontId="23" fillId="0" borderId="0" applyNumberFormat="0" applyFill="0" applyBorder="0" applyAlignment="0" applyProtection="0">
      <alignment vertical="center"/>
    </xf>
    <xf numFmtId="0" fontId="24" fillId="0" borderId="102" applyNumberFormat="0" applyFill="0" applyAlignment="0" applyProtection="0">
      <alignment vertical="center"/>
    </xf>
    <xf numFmtId="0" fontId="25" fillId="33" borderId="103" applyNumberFormat="0" applyAlignment="0" applyProtection="0">
      <alignment vertical="center"/>
    </xf>
    <xf numFmtId="0" fontId="26" fillId="0" borderId="0" applyNumberFormat="0" applyFill="0" applyBorder="0" applyAlignment="0" applyProtection="0">
      <alignment vertical="center"/>
    </xf>
    <xf numFmtId="0" fontId="27" fillId="2" borderId="98" applyNumberFormat="0" applyAlignment="0" applyProtection="0">
      <alignment vertical="center"/>
    </xf>
    <xf numFmtId="0" fontId="2" fillId="0" borderId="0"/>
    <xf numFmtId="0" fontId="28" fillId="34" borderId="0" applyNumberFormat="0" applyBorder="0" applyAlignment="0" applyProtection="0">
      <alignment vertical="center"/>
    </xf>
  </cellStyleXfs>
  <cellXfs count="238">
    <xf numFmtId="0" fontId="0" fillId="0" borderId="0" xfId="0" applyFont="1" applyAlignment="1">
      <alignment vertical="center"/>
    </xf>
    <xf numFmtId="0" fontId="1" fillId="0" borderId="0" xfId="41" applyFont="1" applyAlignment="1">
      <alignment vertical="center"/>
    </xf>
    <xf numFmtId="0" fontId="1" fillId="0" borderId="1" xfId="41" applyFont="1" applyBorder="1" applyAlignment="1">
      <alignment vertical="center"/>
    </xf>
    <xf numFmtId="0" fontId="1" fillId="0" borderId="2" xfId="41" applyFont="1" applyBorder="1" applyAlignment="1">
      <alignment vertical="center"/>
    </xf>
    <xf numFmtId="0" fontId="1" fillId="0" borderId="3" xfId="41" applyFont="1" applyBorder="1" applyAlignment="1">
      <alignment vertical="center"/>
    </xf>
    <xf numFmtId="0" fontId="3" fillId="0" borderId="0" xfId="41" applyFont="1" applyAlignment="1">
      <alignment vertical="center"/>
    </xf>
    <xf numFmtId="0" fontId="5" fillId="4" borderId="0" xfId="41" applyFont="1" applyFill="1" applyBorder="1" applyAlignment="1">
      <alignment vertical="center"/>
    </xf>
    <xf numFmtId="0" fontId="5" fillId="0" borderId="0" xfId="41" applyFont="1" applyBorder="1" applyAlignment="1">
      <alignment vertical="center"/>
    </xf>
    <xf numFmtId="0" fontId="3" fillId="0" borderId="4" xfId="41" applyFont="1" applyBorder="1" applyAlignment="1">
      <alignment vertical="center"/>
    </xf>
    <xf numFmtId="0" fontId="5" fillId="0" borderId="5" xfId="41" applyFont="1" applyBorder="1" applyAlignment="1">
      <alignment vertical="center"/>
    </xf>
    <xf numFmtId="0" fontId="6" fillId="0" borderId="0" xfId="41" applyFont="1" applyAlignment="1">
      <alignment vertical="center"/>
    </xf>
    <xf numFmtId="0" fontId="7" fillId="0" borderId="4" xfId="41" applyFont="1" applyBorder="1" applyAlignment="1">
      <alignment vertical="center"/>
    </xf>
    <xf numFmtId="0" fontId="7" fillId="4" borderId="6" xfId="41" applyFont="1" applyFill="1" applyBorder="1" applyAlignment="1">
      <alignment horizontal="center" vertical="center"/>
    </xf>
    <xf numFmtId="0" fontId="7" fillId="5" borderId="0" xfId="41" applyFont="1" applyFill="1" applyBorder="1" applyAlignment="1">
      <alignment vertical="center"/>
    </xf>
    <xf numFmtId="0" fontId="8" fillId="0" borderId="0" xfId="41" applyFont="1" applyBorder="1" applyAlignment="1">
      <alignment vertical="center"/>
    </xf>
    <xf numFmtId="0" fontId="7" fillId="4" borderId="7" xfId="41" applyFont="1" applyFill="1" applyBorder="1" applyAlignment="1">
      <alignment horizontal="center" vertical="center"/>
    </xf>
    <xf numFmtId="0" fontId="7" fillId="4" borderId="7" xfId="41" applyFont="1" applyFill="1" applyBorder="1" applyAlignment="1">
      <alignment vertical="center"/>
    </xf>
    <xf numFmtId="0" fontId="7" fillId="4" borderId="7" xfId="41" applyFont="1" applyFill="1" applyBorder="1" applyAlignment="1">
      <alignment horizontal="right" vertical="center"/>
    </xf>
    <xf numFmtId="0" fontId="1" fillId="0" borderId="8" xfId="41" applyFont="1" applyBorder="1" applyAlignment="1">
      <alignment vertical="center"/>
    </xf>
    <xf numFmtId="0" fontId="1" fillId="0" borderId="9" xfId="41" applyFont="1" applyBorder="1" applyAlignment="1">
      <alignment vertical="center"/>
    </xf>
    <xf numFmtId="0" fontId="7" fillId="0" borderId="9" xfId="41" applyFont="1" applyBorder="1" applyAlignment="1">
      <alignment horizontal="left" vertical="center" wrapText="1"/>
    </xf>
    <xf numFmtId="0" fontId="7" fillId="0" borderId="10" xfId="41" applyFont="1" applyBorder="1" applyAlignment="1">
      <alignment vertical="center"/>
    </xf>
    <xf numFmtId="0" fontId="1" fillId="0" borderId="0" xfId="41" applyFont="1" applyBorder="1" applyAlignment="1">
      <alignment vertical="center"/>
    </xf>
    <xf numFmtId="0" fontId="7" fillId="0" borderId="0" xfId="41" applyFont="1" applyAlignment="1">
      <alignment vertical="center"/>
    </xf>
    <xf numFmtId="0" fontId="9" fillId="0" borderId="0" xfId="41" applyFont="1" applyAlignment="1">
      <alignment vertical="center"/>
    </xf>
    <xf numFmtId="0" fontId="7" fillId="5" borderId="0" xfId="41" applyFont="1" applyFill="1" applyBorder="1" applyAlignment="1">
      <alignment horizontal="left" vertical="center"/>
    </xf>
    <xf numFmtId="0" fontId="7" fillId="5" borderId="0" xfId="41" applyFont="1" applyFill="1" applyBorder="1" applyAlignment="1">
      <alignment horizontal="center" vertical="center"/>
    </xf>
    <xf numFmtId="0" fontId="10" fillId="0" borderId="0" xfId="41" applyFont="1" applyAlignment="1">
      <alignment vertical="center"/>
    </xf>
    <xf numFmtId="179" fontId="7" fillId="0" borderId="11" xfId="41" applyNumberFormat="1" applyFont="1" applyBorder="1" applyAlignment="1">
      <alignment horizontal="center" vertical="center"/>
    </xf>
    <xf numFmtId="179" fontId="1" fillId="0" borderId="0" xfId="41" applyNumberFormat="1" applyFont="1" applyAlignment="1">
      <alignment vertical="center"/>
    </xf>
    <xf numFmtId="178" fontId="7" fillId="0" borderId="12" xfId="41" applyNumberFormat="1" applyFont="1" applyBorder="1" applyAlignment="1">
      <alignment horizontal="center" vertical="center"/>
    </xf>
    <xf numFmtId="180" fontId="11" fillId="0" borderId="13" xfId="41" applyNumberFormat="1" applyFont="1" applyBorder="1" applyAlignment="1">
      <alignment horizontal="center" vertical="center"/>
    </xf>
    <xf numFmtId="0" fontId="7" fillId="0" borderId="14" xfId="41" applyFont="1" applyBorder="1" applyAlignment="1">
      <alignment horizontal="left" vertical="center" wrapText="1" indent="1" shrinkToFit="1"/>
    </xf>
    <xf numFmtId="0" fontId="7" fillId="0" borderId="9" xfId="41" applyFont="1" applyBorder="1" applyAlignment="1">
      <alignment horizontal="left" vertical="center" wrapText="1" indent="1" shrinkToFit="1"/>
    </xf>
    <xf numFmtId="0" fontId="7" fillId="0" borderId="15" xfId="41" applyFont="1" applyBorder="1" applyAlignment="1">
      <alignment horizontal="left" vertical="center" wrapText="1" indent="1" shrinkToFit="1"/>
    </xf>
    <xf numFmtId="178" fontId="7" fillId="0" borderId="16" xfId="41" applyNumberFormat="1" applyFont="1" applyBorder="1" applyAlignment="1">
      <alignment horizontal="center" vertical="center"/>
    </xf>
    <xf numFmtId="180" fontId="11" fillId="0" borderId="15" xfId="41" applyNumberFormat="1" applyFont="1" applyBorder="1" applyAlignment="1">
      <alignment horizontal="center" vertical="center"/>
    </xf>
    <xf numFmtId="180" fontId="7" fillId="0" borderId="18" xfId="41" applyNumberFormat="1" applyFont="1" applyBorder="1" applyAlignment="1">
      <alignment horizontal="center" vertical="center"/>
    </xf>
    <xf numFmtId="0" fontId="9" fillId="0" borderId="0" xfId="41" applyFont="1" applyBorder="1" applyAlignment="1">
      <alignment vertical="center"/>
    </xf>
    <xf numFmtId="0" fontId="7" fillId="0" borderId="0" xfId="41" applyFont="1" applyBorder="1" applyAlignment="1">
      <alignment vertical="center"/>
    </xf>
    <xf numFmtId="0" fontId="7" fillId="0" borderId="0" xfId="41" applyFont="1" applyAlignment="1">
      <alignment horizontal="right" vertical="center"/>
    </xf>
    <xf numFmtId="0" fontId="5" fillId="0" borderId="0" xfId="41" applyFont="1" applyAlignment="1">
      <alignment vertical="center"/>
    </xf>
    <xf numFmtId="0" fontId="5" fillId="0" borderId="0" xfId="41" applyFont="1" applyBorder="1" applyAlignment="1">
      <alignment horizontal="left" vertical="center" wrapText="1"/>
    </xf>
    <xf numFmtId="0" fontId="7" fillId="4" borderId="7" xfId="41" applyFont="1" applyFill="1" applyBorder="1" applyAlignment="1">
      <alignment horizontal="left" vertical="center"/>
    </xf>
    <xf numFmtId="0" fontId="3" fillId="0" borderId="0" xfId="41" applyFont="1" applyAlignment="1">
      <alignment horizontal="right" vertical="center"/>
    </xf>
    <xf numFmtId="183" fontId="7" fillId="0" borderId="17" xfId="41" applyNumberFormat="1" applyFont="1" applyBorder="1" applyAlignment="1">
      <alignment horizontal="center" vertical="center"/>
    </xf>
    <xf numFmtId="0" fontId="34" fillId="0" borderId="0" xfId="41" applyFont="1" applyAlignment="1">
      <alignment vertical="center"/>
    </xf>
    <xf numFmtId="0" fontId="9" fillId="0" borderId="0" xfId="41" applyFont="1" applyAlignment="1">
      <alignment horizontal="center" vertical="center"/>
    </xf>
    <xf numFmtId="0" fontId="3" fillId="0" borderId="0" xfId="41" applyFont="1" applyAlignment="1">
      <alignment horizontal="left" vertical="center"/>
    </xf>
    <xf numFmtId="0" fontId="33" fillId="0" borderId="0" xfId="41" applyFont="1" applyFill="1" applyBorder="1" applyAlignment="1">
      <alignment horizontal="center" vertical="center"/>
    </xf>
    <xf numFmtId="178" fontId="7" fillId="0" borderId="25" xfId="41" applyNumberFormat="1" applyFont="1" applyBorder="1" applyAlignment="1">
      <alignment vertical="center"/>
    </xf>
    <xf numFmtId="178" fontId="7" fillId="0" borderId="26" xfId="41" applyNumberFormat="1" applyFont="1" applyBorder="1" applyAlignment="1">
      <alignment vertical="center"/>
    </xf>
    <xf numFmtId="178" fontId="7" fillId="0" borderId="114" xfId="41" applyNumberFormat="1" applyFont="1" applyBorder="1" applyAlignment="1">
      <alignment vertical="center"/>
    </xf>
    <xf numFmtId="0" fontId="7" fillId="4" borderId="6" xfId="41" applyFont="1" applyFill="1" applyBorder="1" applyAlignment="1">
      <alignment vertical="center"/>
    </xf>
    <xf numFmtId="0" fontId="7" fillId="4" borderId="6" xfId="41" applyFont="1" applyFill="1" applyBorder="1" applyAlignment="1">
      <alignment horizontal="right" vertical="center"/>
    </xf>
    <xf numFmtId="179" fontId="9" fillId="0" borderId="0" xfId="41" applyNumberFormat="1" applyFont="1" applyBorder="1" applyAlignment="1">
      <alignment horizontal="center" vertical="center"/>
    </xf>
    <xf numFmtId="179" fontId="7" fillId="0" borderId="0" xfId="41" applyNumberFormat="1" applyFont="1" applyBorder="1" applyAlignment="1">
      <alignment horizontal="center" vertical="center"/>
    </xf>
    <xf numFmtId="9" fontId="9" fillId="0" borderId="0" xfId="41" applyNumberFormat="1" applyFont="1" applyAlignment="1">
      <alignment horizontal="center" vertical="center"/>
    </xf>
    <xf numFmtId="0" fontId="34" fillId="0" borderId="0" xfId="41" applyFont="1" applyFill="1" applyAlignment="1">
      <alignment vertical="center"/>
    </xf>
    <xf numFmtId="0" fontId="7" fillId="4" borderId="0" xfId="41" applyFont="1" applyFill="1" applyBorder="1" applyAlignment="1">
      <alignment horizontal="left" vertical="center"/>
    </xf>
    <xf numFmtId="0" fontId="5" fillId="0" borderId="0" xfId="41" applyFont="1" applyBorder="1" applyAlignment="1">
      <alignment horizontal="center" vertical="center"/>
    </xf>
    <xf numFmtId="0" fontId="36" fillId="0" borderId="0" xfId="41" applyFont="1" applyAlignment="1">
      <alignment vertical="center"/>
    </xf>
    <xf numFmtId="0" fontId="9" fillId="0" borderId="0" xfId="41" applyFont="1" applyAlignment="1">
      <alignment horizontal="center" vertical="center"/>
    </xf>
    <xf numFmtId="0" fontId="7" fillId="4" borderId="7" xfId="41" applyFont="1" applyFill="1" applyBorder="1" applyAlignment="1">
      <alignment horizontal="left" vertical="center"/>
    </xf>
    <xf numFmtId="0" fontId="5" fillId="0" borderId="0" xfId="41" applyFont="1" applyBorder="1" applyAlignment="1">
      <alignment horizontal="left" vertical="center" wrapText="1"/>
    </xf>
    <xf numFmtId="0" fontId="5" fillId="0" borderId="0" xfId="41" applyFont="1" applyBorder="1" applyAlignment="1">
      <alignment horizontal="center" vertical="center"/>
    </xf>
    <xf numFmtId="9" fontId="9" fillId="0" borderId="0" xfId="41" applyNumberFormat="1" applyFont="1" applyAlignment="1">
      <alignment horizontal="center" vertical="center"/>
    </xf>
    <xf numFmtId="0" fontId="1" fillId="0" borderId="5" xfId="41" applyFont="1" applyBorder="1" applyAlignment="1">
      <alignment vertical="center"/>
    </xf>
    <xf numFmtId="0" fontId="1" fillId="0" borderId="4" xfId="41" applyFont="1" applyBorder="1" applyAlignment="1">
      <alignment vertical="center"/>
    </xf>
    <xf numFmtId="0" fontId="5" fillId="0" borderId="0" xfId="41" applyFont="1" applyBorder="1" applyAlignment="1">
      <alignment horizontal="left" vertical="center" wrapText="1"/>
    </xf>
    <xf numFmtId="0" fontId="5" fillId="0" borderId="4" xfId="41" applyFont="1" applyBorder="1" applyAlignment="1">
      <alignment horizontal="left" vertical="center" wrapText="1"/>
    </xf>
    <xf numFmtId="0" fontId="5" fillId="0" borderId="0" xfId="41" applyFont="1" applyBorder="1" applyAlignment="1">
      <alignment horizontal="center" vertical="center"/>
    </xf>
    <xf numFmtId="0" fontId="7" fillId="0" borderId="35" xfId="41" applyNumberFormat="1" applyFont="1" applyFill="1" applyBorder="1" applyAlignment="1">
      <alignment horizontal="center" vertical="center"/>
    </xf>
    <xf numFmtId="178" fontId="7" fillId="4" borderId="60" xfId="41" applyNumberFormat="1" applyFont="1" applyFill="1" applyBorder="1" applyAlignment="1">
      <alignment horizontal="center" vertical="center"/>
    </xf>
    <xf numFmtId="178" fontId="7" fillId="4" borderId="44" xfId="41" applyNumberFormat="1" applyFont="1" applyFill="1" applyBorder="1" applyAlignment="1">
      <alignment horizontal="center" vertical="center"/>
    </xf>
    <xf numFmtId="0" fontId="9" fillId="0" borderId="0" xfId="41" applyFont="1" applyAlignment="1">
      <alignment horizontal="center" vertical="center"/>
    </xf>
    <xf numFmtId="0" fontId="7" fillId="0" borderId="111" xfId="41" applyNumberFormat="1" applyFont="1" applyFill="1" applyBorder="1" applyAlignment="1">
      <alignment horizontal="center" vertical="center"/>
    </xf>
    <xf numFmtId="0" fontId="7" fillId="0" borderId="116" xfId="41" applyNumberFormat="1" applyFont="1" applyFill="1" applyBorder="1" applyAlignment="1">
      <alignment horizontal="center" vertical="center"/>
    </xf>
    <xf numFmtId="178" fontId="7" fillId="4" borderId="56" xfId="41" applyNumberFormat="1" applyFont="1" applyFill="1" applyBorder="1" applyAlignment="1">
      <alignment horizontal="center" vertical="center"/>
    </xf>
    <xf numFmtId="178" fontId="7" fillId="4" borderId="36" xfId="41" applyNumberFormat="1" applyFont="1" applyFill="1" applyBorder="1" applyAlignment="1">
      <alignment horizontal="center" vertical="center"/>
    </xf>
    <xf numFmtId="178" fontId="7" fillId="4" borderId="43" xfId="41" applyNumberFormat="1" applyFont="1" applyFill="1" applyBorder="1" applyAlignment="1">
      <alignment horizontal="center" vertical="center"/>
    </xf>
    <xf numFmtId="178" fontId="7" fillId="4" borderId="57" xfId="41" applyNumberFormat="1" applyFont="1" applyFill="1" applyBorder="1" applyAlignment="1">
      <alignment horizontal="center" vertical="center"/>
    </xf>
    <xf numFmtId="178" fontId="7" fillId="4" borderId="38" xfId="41" applyNumberFormat="1" applyFont="1" applyFill="1" applyBorder="1" applyAlignment="1">
      <alignment horizontal="center" vertical="center"/>
    </xf>
    <xf numFmtId="0" fontId="35" fillId="0" borderId="0" xfId="41" applyFont="1" applyAlignment="1">
      <alignment horizontal="center" vertical="center"/>
    </xf>
    <xf numFmtId="0" fontId="7" fillId="0" borderId="117" xfId="41" applyNumberFormat="1" applyFont="1" applyFill="1" applyBorder="1" applyAlignment="1">
      <alignment horizontal="center" vertical="center"/>
    </xf>
    <xf numFmtId="178" fontId="7" fillId="4" borderId="4" xfId="41" applyNumberFormat="1" applyFont="1" applyFill="1" applyBorder="1" applyAlignment="1">
      <alignment horizontal="center" vertical="center"/>
    </xf>
    <xf numFmtId="178" fontId="7" fillId="0" borderId="25" xfId="41" applyNumberFormat="1" applyFont="1" applyBorder="1" applyAlignment="1">
      <alignment horizontal="center" vertical="center"/>
    </xf>
    <xf numFmtId="178" fontId="7" fillId="0" borderId="114" xfId="41" applyNumberFormat="1" applyFont="1" applyBorder="1" applyAlignment="1">
      <alignment horizontal="center" vertical="center"/>
    </xf>
    <xf numFmtId="178" fontId="7" fillId="0" borderId="26" xfId="41" applyNumberFormat="1" applyFont="1" applyBorder="1" applyAlignment="1">
      <alignment horizontal="center" vertical="center"/>
    </xf>
    <xf numFmtId="178" fontId="7" fillId="0" borderId="27" xfId="41" applyNumberFormat="1" applyFont="1" applyBorder="1" applyAlignment="1">
      <alignment horizontal="center" vertical="center"/>
    </xf>
    <xf numFmtId="178" fontId="7" fillId="0" borderId="28" xfId="41" applyNumberFormat="1" applyFont="1" applyBorder="1" applyAlignment="1">
      <alignment horizontal="center" vertical="center"/>
    </xf>
    <xf numFmtId="178" fontId="7" fillId="0" borderId="23" xfId="41" applyNumberFormat="1" applyFont="1" applyBorder="1" applyAlignment="1">
      <alignment horizontal="center" vertical="center"/>
    </xf>
    <xf numFmtId="178" fontId="7" fillId="0" borderId="30" xfId="41" applyNumberFormat="1" applyFont="1" applyBorder="1" applyAlignment="1">
      <alignment horizontal="center" vertical="center"/>
    </xf>
    <xf numFmtId="178" fontId="7" fillId="0" borderId="24" xfId="41" applyNumberFormat="1" applyFont="1" applyBorder="1" applyAlignment="1">
      <alignment horizontal="center" vertical="center"/>
    </xf>
    <xf numFmtId="0" fontId="7" fillId="0" borderId="105" xfId="41" applyFont="1" applyBorder="1" applyAlignment="1">
      <alignment horizontal="center" vertical="center"/>
    </xf>
    <xf numFmtId="0" fontId="7" fillId="0" borderId="106" xfId="41" applyFont="1" applyBorder="1" applyAlignment="1">
      <alignment horizontal="center" vertical="center"/>
    </xf>
    <xf numFmtId="0" fontId="7" fillId="0" borderId="29" xfId="41" applyFont="1" applyBorder="1" applyAlignment="1">
      <alignment horizontal="left" vertical="center" wrapText="1"/>
    </xf>
    <xf numFmtId="0" fontId="7" fillId="0" borderId="30" xfId="41" applyFont="1" applyBorder="1" applyAlignment="1">
      <alignment horizontal="left" vertical="center" wrapText="1"/>
    </xf>
    <xf numFmtId="0" fontId="7" fillId="0" borderId="18" xfId="41" applyFont="1" applyBorder="1" applyAlignment="1">
      <alignment horizontal="left" vertical="center" wrapText="1"/>
    </xf>
    <xf numFmtId="0" fontId="7" fillId="0" borderId="19" xfId="41" applyFont="1" applyBorder="1" applyAlignment="1">
      <alignment horizontal="center" vertical="center"/>
    </xf>
    <xf numFmtId="0" fontId="7" fillId="0" borderId="81" xfId="41" applyFont="1" applyBorder="1" applyAlignment="1">
      <alignment horizontal="center" vertical="center"/>
    </xf>
    <xf numFmtId="0" fontId="7" fillId="0" borderId="21" xfId="41" applyFont="1" applyBorder="1" applyAlignment="1">
      <alignment horizontal="center" vertical="center"/>
    </xf>
    <xf numFmtId="0" fontId="7" fillId="0" borderId="83" xfId="41" applyFont="1" applyBorder="1" applyAlignment="1">
      <alignment horizontal="center" vertical="center"/>
    </xf>
    <xf numFmtId="178" fontId="7" fillId="0" borderId="31" xfId="41" applyNumberFormat="1" applyFont="1" applyBorder="1" applyAlignment="1">
      <alignment horizontal="center" vertical="center"/>
    </xf>
    <xf numFmtId="178" fontId="7" fillId="0" borderId="34" xfId="41" applyNumberFormat="1" applyFont="1" applyBorder="1" applyAlignment="1">
      <alignment horizontal="center" vertical="center"/>
    </xf>
    <xf numFmtId="178" fontId="7" fillId="0" borderId="32" xfId="41" applyNumberFormat="1" applyFont="1" applyBorder="1" applyAlignment="1">
      <alignment horizontal="center" vertical="center"/>
    </xf>
    <xf numFmtId="0" fontId="7" fillId="4" borderId="47" xfId="41" applyFont="1" applyFill="1" applyBorder="1" applyAlignment="1">
      <alignment horizontal="center" vertical="center" wrapText="1"/>
    </xf>
    <xf numFmtId="0" fontId="7" fillId="4" borderId="48" xfId="41" applyFont="1" applyFill="1" applyBorder="1" applyAlignment="1">
      <alignment horizontal="center" vertical="center" wrapText="1"/>
    </xf>
    <xf numFmtId="0" fontId="7" fillId="4" borderId="49" xfId="41" applyFont="1" applyFill="1" applyBorder="1" applyAlignment="1">
      <alignment horizontal="center" vertical="center" wrapText="1"/>
    </xf>
    <xf numFmtId="0" fontId="7" fillId="4" borderId="50" xfId="41" applyFont="1" applyFill="1" applyBorder="1" applyAlignment="1">
      <alignment horizontal="center" vertical="center" wrapText="1"/>
    </xf>
    <xf numFmtId="0" fontId="7" fillId="4" borderId="51" xfId="41" applyFont="1" applyFill="1" applyBorder="1" applyAlignment="1">
      <alignment horizontal="center" vertical="center" wrapText="1"/>
    </xf>
    <xf numFmtId="0" fontId="7" fillId="4" borderId="52" xfId="41" applyFont="1" applyFill="1" applyBorder="1" applyAlignment="1">
      <alignment horizontal="center" vertical="center" wrapText="1"/>
    </xf>
    <xf numFmtId="177" fontId="7" fillId="5" borderId="71" xfId="41" applyNumberFormat="1" applyFont="1" applyFill="1" applyBorder="1" applyAlignment="1">
      <alignment horizontal="center" vertical="center"/>
    </xf>
    <xf numFmtId="177" fontId="7" fillId="5" borderId="108" xfId="41" applyNumberFormat="1" applyFont="1" applyFill="1" applyBorder="1" applyAlignment="1">
      <alignment horizontal="center" vertical="center"/>
    </xf>
    <xf numFmtId="0" fontId="7" fillId="0" borderId="33" xfId="41" applyFont="1" applyBorder="1" applyAlignment="1">
      <alignment horizontal="left" vertical="center" wrapText="1" shrinkToFit="1"/>
    </xf>
    <xf numFmtId="0" fontId="7" fillId="0" borderId="34" xfId="41" applyFont="1" applyBorder="1" applyAlignment="1">
      <alignment horizontal="left" vertical="center" wrapText="1" shrinkToFit="1"/>
    </xf>
    <xf numFmtId="0" fontId="7" fillId="0" borderId="13" xfId="41" applyFont="1" applyBorder="1" applyAlignment="1">
      <alignment horizontal="left" vertical="center" wrapText="1" shrinkToFit="1"/>
    </xf>
    <xf numFmtId="178" fontId="7" fillId="4" borderId="37" xfId="41" applyNumberFormat="1" applyFont="1" applyFill="1" applyBorder="1" applyAlignment="1">
      <alignment horizontal="center" vertical="center"/>
    </xf>
    <xf numFmtId="0" fontId="7" fillId="0" borderId="39" xfId="41" applyNumberFormat="1" applyFont="1" applyFill="1" applyBorder="1" applyAlignment="1">
      <alignment horizontal="center" vertical="center"/>
    </xf>
    <xf numFmtId="181" fontId="7" fillId="4" borderId="40" xfId="41" applyNumberFormat="1" applyFont="1" applyFill="1" applyBorder="1" applyAlignment="1">
      <alignment horizontal="center" vertical="center"/>
    </xf>
    <xf numFmtId="181" fontId="7" fillId="4" borderId="41" xfId="41" applyNumberFormat="1" applyFont="1" applyFill="1" applyBorder="1" applyAlignment="1">
      <alignment horizontal="center" vertical="center"/>
    </xf>
    <xf numFmtId="177" fontId="7" fillId="0" borderId="109" xfId="41" applyNumberFormat="1" applyFont="1" applyFill="1" applyBorder="1" applyAlignment="1">
      <alignment horizontal="center" vertical="center"/>
    </xf>
    <xf numFmtId="177" fontId="7" fillId="0" borderId="41" xfId="41" applyNumberFormat="1" applyFont="1" applyFill="1" applyBorder="1" applyAlignment="1">
      <alignment horizontal="center" vertical="center"/>
    </xf>
    <xf numFmtId="0" fontId="7" fillId="0" borderId="45" xfId="41" applyNumberFormat="1" applyFont="1" applyFill="1" applyBorder="1" applyAlignment="1">
      <alignment horizontal="center" vertical="center"/>
    </xf>
    <xf numFmtId="0" fontId="7" fillId="0" borderId="46" xfId="41" applyNumberFormat="1" applyFont="1" applyFill="1" applyBorder="1" applyAlignment="1">
      <alignment horizontal="center" vertical="center"/>
    </xf>
    <xf numFmtId="181" fontId="7" fillId="4" borderId="53" xfId="41" applyNumberFormat="1" applyFont="1" applyFill="1" applyBorder="1" applyAlignment="1">
      <alignment horizontal="center" vertical="center"/>
    </xf>
    <xf numFmtId="181" fontId="7" fillId="4" borderId="54" xfId="41" applyNumberFormat="1" applyFont="1" applyFill="1" applyBorder="1" applyAlignment="1">
      <alignment horizontal="center" vertical="center"/>
    </xf>
    <xf numFmtId="57" fontId="7" fillId="0" borderId="55" xfId="41" applyNumberFormat="1" applyFont="1" applyFill="1" applyBorder="1" applyAlignment="1">
      <alignment horizontal="center" vertical="center"/>
    </xf>
    <xf numFmtId="57" fontId="7" fillId="0" borderId="54" xfId="41" applyNumberFormat="1" applyFont="1" applyFill="1" applyBorder="1" applyAlignment="1">
      <alignment horizontal="center" vertical="center"/>
    </xf>
    <xf numFmtId="0" fontId="7" fillId="4" borderId="61" xfId="41" applyFont="1" applyFill="1" applyBorder="1" applyAlignment="1">
      <alignment horizontal="center" vertical="center" wrapText="1"/>
    </xf>
    <xf numFmtId="0" fontId="7" fillId="4" borderId="62" xfId="41" applyFont="1" applyFill="1" applyBorder="1" applyAlignment="1">
      <alignment horizontal="center" vertical="center" wrapText="1"/>
    </xf>
    <xf numFmtId="0" fontId="7" fillId="4" borderId="63" xfId="41" applyFont="1" applyFill="1" applyBorder="1" applyAlignment="1">
      <alignment horizontal="center" vertical="center" wrapText="1"/>
    </xf>
    <xf numFmtId="177" fontId="7" fillId="5" borderId="107" xfId="41" applyNumberFormat="1" applyFont="1" applyFill="1" applyBorder="1" applyAlignment="1">
      <alignment horizontal="center" vertical="center"/>
    </xf>
    <xf numFmtId="0" fontId="7" fillId="4" borderId="48" xfId="41" applyFont="1" applyFill="1" applyBorder="1" applyAlignment="1">
      <alignment horizontal="center" vertical="center"/>
    </xf>
    <xf numFmtId="0" fontId="7" fillId="4" borderId="62" xfId="41" applyFont="1" applyFill="1" applyBorder="1" applyAlignment="1">
      <alignment horizontal="center" vertical="center"/>
    </xf>
    <xf numFmtId="0" fontId="7" fillId="4" borderId="50" xfId="41" applyFont="1" applyFill="1" applyBorder="1" applyAlignment="1">
      <alignment horizontal="center" vertical="center"/>
    </xf>
    <xf numFmtId="181" fontId="7" fillId="4" borderId="51" xfId="41" applyNumberFormat="1" applyFont="1" applyFill="1" applyBorder="1" applyAlignment="1">
      <alignment horizontal="center" vertical="center"/>
    </xf>
    <xf numFmtId="181" fontId="7" fillId="4" borderId="56" xfId="41" applyNumberFormat="1" applyFont="1" applyFill="1" applyBorder="1" applyAlignment="1">
      <alignment horizontal="center" vertical="center"/>
    </xf>
    <xf numFmtId="181" fontId="7" fillId="4" borderId="63" xfId="41" applyNumberFormat="1" applyFont="1" applyFill="1" applyBorder="1" applyAlignment="1">
      <alignment horizontal="center" vertical="center"/>
    </xf>
    <xf numFmtId="181" fontId="7" fillId="4" borderId="36" xfId="41" applyNumberFormat="1" applyFont="1" applyFill="1" applyBorder="1" applyAlignment="1">
      <alignment horizontal="center" vertical="center"/>
    </xf>
    <xf numFmtId="181" fontId="7" fillId="4" borderId="58" xfId="41" applyNumberFormat="1" applyFont="1" applyFill="1" applyBorder="1" applyAlignment="1">
      <alignment horizontal="center" vertical="center"/>
    </xf>
    <xf numFmtId="181" fontId="7" fillId="4" borderId="59" xfId="41" applyNumberFormat="1" applyFont="1" applyFill="1" applyBorder="1" applyAlignment="1">
      <alignment horizontal="center" vertical="center"/>
    </xf>
    <xf numFmtId="177" fontId="7" fillId="0" borderId="104" xfId="41" applyNumberFormat="1" applyFont="1" applyFill="1" applyBorder="1" applyAlignment="1">
      <alignment horizontal="center" vertical="center"/>
    </xf>
    <xf numFmtId="177" fontId="7" fillId="0" borderId="59" xfId="41" applyNumberFormat="1" applyFont="1" applyFill="1" applyBorder="1" applyAlignment="1">
      <alignment horizontal="center" vertical="center"/>
    </xf>
    <xf numFmtId="181" fontId="7" fillId="35" borderId="53" xfId="41" applyNumberFormat="1" applyFont="1" applyFill="1" applyBorder="1" applyAlignment="1">
      <alignment horizontal="center" vertical="center"/>
    </xf>
    <xf numFmtId="181" fontId="7" fillId="35" borderId="54" xfId="41" applyNumberFormat="1" applyFont="1" applyFill="1" applyBorder="1" applyAlignment="1">
      <alignment horizontal="center" vertical="center"/>
    </xf>
    <xf numFmtId="177" fontId="7" fillId="35" borderId="104" xfId="41" applyNumberFormat="1" applyFont="1" applyFill="1" applyBorder="1" applyAlignment="1">
      <alignment horizontal="center" vertical="center"/>
    </xf>
    <xf numFmtId="177" fontId="7" fillId="35" borderId="59" xfId="41" applyNumberFormat="1" applyFont="1" applyFill="1" applyBorder="1" applyAlignment="1">
      <alignment horizontal="center" vertical="center"/>
    </xf>
    <xf numFmtId="177" fontId="7" fillId="0" borderId="64" xfId="41" applyNumberFormat="1" applyFont="1" applyFill="1" applyBorder="1" applyAlignment="1">
      <alignment horizontal="center" vertical="center"/>
    </xf>
    <xf numFmtId="177" fontId="7" fillId="0" borderId="36" xfId="41" applyNumberFormat="1" applyFont="1" applyFill="1" applyBorder="1" applyAlignment="1">
      <alignment horizontal="center" vertical="center"/>
    </xf>
    <xf numFmtId="178" fontId="7" fillId="4" borderId="65" xfId="41" applyNumberFormat="1" applyFont="1" applyFill="1" applyBorder="1" applyAlignment="1">
      <alignment horizontal="center" vertical="center"/>
    </xf>
    <xf numFmtId="179" fontId="7" fillId="0" borderId="66" xfId="41" applyNumberFormat="1" applyFont="1" applyBorder="1" applyAlignment="1">
      <alignment horizontal="center" vertical="center"/>
    </xf>
    <xf numFmtId="178" fontId="7" fillId="4" borderId="67" xfId="41" applyNumberFormat="1" applyFont="1" applyFill="1" applyBorder="1" applyAlignment="1">
      <alignment horizontal="center" vertical="center"/>
    </xf>
    <xf numFmtId="0" fontId="7" fillId="0" borderId="68" xfId="41" applyNumberFormat="1" applyFont="1" applyFill="1" applyBorder="1" applyAlignment="1">
      <alignment horizontal="center" vertical="center"/>
    </xf>
    <xf numFmtId="0" fontId="7" fillId="0" borderId="115" xfId="41" applyNumberFormat="1" applyFont="1" applyFill="1" applyBorder="1" applyAlignment="1">
      <alignment horizontal="center" vertical="center"/>
    </xf>
    <xf numFmtId="0" fontId="5" fillId="0" borderId="60" xfId="41" applyFont="1" applyBorder="1" applyAlignment="1">
      <alignment horizontal="center" vertical="center" textRotation="255" shrinkToFit="1"/>
    </xf>
    <xf numFmtId="0" fontId="5" fillId="0" borderId="80" xfId="41" applyFont="1" applyBorder="1" applyAlignment="1">
      <alignment horizontal="center" vertical="center" textRotation="255" shrinkToFit="1"/>
    </xf>
    <xf numFmtId="0" fontId="5" fillId="0" borderId="45" xfId="41" applyFont="1" applyBorder="1" applyAlignment="1">
      <alignment horizontal="center" vertical="center" textRotation="255" shrinkToFit="1"/>
    </xf>
    <xf numFmtId="0" fontId="5" fillId="0" borderId="69" xfId="41" applyFont="1" applyBorder="1" applyAlignment="1">
      <alignment horizontal="center" vertical="center" textRotation="255" shrinkToFit="1"/>
    </xf>
    <xf numFmtId="0" fontId="7" fillId="4" borderId="75" xfId="41" applyFont="1" applyFill="1" applyBorder="1" applyAlignment="1">
      <alignment horizontal="center" vertical="center" wrapText="1"/>
    </xf>
    <xf numFmtId="0" fontId="7" fillId="4" borderId="20" xfId="41" applyFont="1" applyFill="1" applyBorder="1" applyAlignment="1">
      <alignment horizontal="center" vertical="center" wrapText="1"/>
    </xf>
    <xf numFmtId="181" fontId="7" fillId="4" borderId="76" xfId="41" applyNumberFormat="1" applyFont="1" applyFill="1" applyBorder="1" applyAlignment="1">
      <alignment horizontal="center" vertical="center"/>
    </xf>
    <xf numFmtId="181" fontId="7" fillId="4" borderId="77" xfId="41" applyNumberFormat="1" applyFont="1" applyFill="1" applyBorder="1" applyAlignment="1">
      <alignment horizontal="center" vertical="center"/>
    </xf>
    <xf numFmtId="57" fontId="7" fillId="0" borderId="78" xfId="41" applyNumberFormat="1" applyFont="1" applyFill="1" applyBorder="1" applyAlignment="1">
      <alignment horizontal="center" vertical="center"/>
    </xf>
    <xf numFmtId="57" fontId="7" fillId="0" borderId="77" xfId="41" applyNumberFormat="1" applyFont="1" applyFill="1" applyBorder="1" applyAlignment="1">
      <alignment horizontal="center" vertical="center"/>
    </xf>
    <xf numFmtId="177" fontId="7" fillId="5" borderId="79" xfId="41" applyNumberFormat="1" applyFont="1" applyFill="1" applyBorder="1" applyAlignment="1">
      <alignment horizontal="center" vertical="center"/>
    </xf>
    <xf numFmtId="177" fontId="7" fillId="5" borderId="39" xfId="41" applyNumberFormat="1" applyFont="1" applyFill="1" applyBorder="1" applyAlignment="1">
      <alignment horizontal="center" vertical="center"/>
    </xf>
    <xf numFmtId="0" fontId="7" fillId="0" borderId="86" xfId="41" applyFont="1" applyBorder="1" applyAlignment="1">
      <alignment horizontal="center" vertical="center"/>
    </xf>
    <xf numFmtId="0" fontId="7" fillId="0" borderId="93" xfId="41" applyFont="1" applyBorder="1" applyAlignment="1">
      <alignment horizontal="center" vertical="center"/>
    </xf>
    <xf numFmtId="0" fontId="7" fillId="0" borderId="110" xfId="41" applyFont="1" applyBorder="1" applyAlignment="1">
      <alignment horizontal="center" vertical="center"/>
    </xf>
    <xf numFmtId="0" fontId="7" fillId="4" borderId="7" xfId="41" applyFont="1" applyFill="1" applyBorder="1" applyAlignment="1">
      <alignment horizontal="left" vertical="center"/>
    </xf>
    <xf numFmtId="0" fontId="5" fillId="0" borderId="57" xfId="41" applyFont="1" applyBorder="1" applyAlignment="1">
      <alignment horizontal="center" vertical="center" textRotation="255" shrinkToFit="1"/>
    </xf>
    <xf numFmtId="0" fontId="5" fillId="0" borderId="70" xfId="41" applyFont="1" applyBorder="1" applyAlignment="1">
      <alignment horizontal="center" vertical="center" textRotation="255" shrinkToFit="1"/>
    </xf>
    <xf numFmtId="0" fontId="5" fillId="0" borderId="72" xfId="41" applyFont="1" applyBorder="1" applyAlignment="1">
      <alignment horizontal="center" vertical="center"/>
    </xf>
    <xf numFmtId="0" fontId="5" fillId="0" borderId="73" xfId="41" applyFont="1" applyBorder="1" applyAlignment="1">
      <alignment horizontal="center" vertical="center"/>
    </xf>
    <xf numFmtId="0" fontId="5" fillId="0" borderId="74" xfId="41" applyFont="1" applyBorder="1" applyAlignment="1">
      <alignment horizontal="center" vertical="center"/>
    </xf>
    <xf numFmtId="0" fontId="7" fillId="0" borderId="81" xfId="41" applyFont="1" applyBorder="1" applyAlignment="1">
      <alignment horizontal="center" vertical="center" wrapText="1"/>
    </xf>
    <xf numFmtId="0" fontId="7" fillId="0" borderId="82" xfId="41" applyFont="1" applyBorder="1" applyAlignment="1">
      <alignment horizontal="center" vertical="center" wrapText="1"/>
    </xf>
    <xf numFmtId="0" fontId="7" fillId="0" borderId="83" xfId="41" applyFont="1" applyBorder="1" applyAlignment="1">
      <alignment horizontal="center" vertical="center" wrapText="1"/>
    </xf>
    <xf numFmtId="0" fontId="5" fillId="0" borderId="111" xfId="41" applyFont="1" applyBorder="1" applyAlignment="1">
      <alignment horizontal="center" vertical="center" textRotation="255" shrinkToFit="1"/>
    </xf>
    <xf numFmtId="0" fontId="5" fillId="0" borderId="112" xfId="41" applyFont="1" applyBorder="1" applyAlignment="1">
      <alignment horizontal="center" vertical="center" textRotation="255" shrinkToFit="1"/>
    </xf>
    <xf numFmtId="177" fontId="7" fillId="0" borderId="118" xfId="41" applyNumberFormat="1" applyFont="1" applyBorder="1" applyAlignment="1">
      <alignment horizontal="center" vertical="center"/>
    </xf>
    <xf numFmtId="177" fontId="7" fillId="0" borderId="93" xfId="41" applyNumberFormat="1" applyFont="1" applyBorder="1" applyAlignment="1">
      <alignment horizontal="center" vertical="center"/>
    </xf>
    <xf numFmtId="177" fontId="7" fillId="0" borderId="84" xfId="41" applyNumberFormat="1" applyFont="1" applyBorder="1" applyAlignment="1">
      <alignment horizontal="center" vertical="center"/>
    </xf>
    <xf numFmtId="177" fontId="7" fillId="0" borderId="86" xfId="41" applyNumberFormat="1" applyFont="1" applyBorder="1" applyAlignment="1">
      <alignment horizontal="center" vertical="center"/>
    </xf>
    <xf numFmtId="177" fontId="7" fillId="0" borderId="119" xfId="41" applyNumberFormat="1" applyFont="1" applyBorder="1" applyAlignment="1">
      <alignment horizontal="center" vertical="center"/>
    </xf>
    <xf numFmtId="177" fontId="7" fillId="0" borderId="110" xfId="41" applyNumberFormat="1" applyFont="1" applyBorder="1" applyAlignment="1">
      <alignment horizontal="center" vertical="center"/>
    </xf>
    <xf numFmtId="0" fontId="7" fillId="0" borderId="87" xfId="41" applyFont="1" applyBorder="1" applyAlignment="1">
      <alignment horizontal="center" vertical="center"/>
    </xf>
    <xf numFmtId="0" fontId="7" fillId="0" borderId="11" xfId="41" applyFont="1" applyBorder="1" applyAlignment="1">
      <alignment horizontal="center" vertical="center"/>
    </xf>
    <xf numFmtId="0" fontId="7" fillId="0" borderId="88" xfId="41" applyFont="1" applyBorder="1" applyAlignment="1">
      <alignment horizontal="center" vertical="center"/>
    </xf>
    <xf numFmtId="0" fontId="7" fillId="4" borderId="6" xfId="41" applyFont="1" applyFill="1" applyBorder="1" applyAlignment="1">
      <alignment horizontal="left" vertical="center"/>
    </xf>
    <xf numFmtId="176" fontId="7" fillId="4" borderId="7" xfId="41" applyNumberFormat="1" applyFont="1" applyFill="1" applyBorder="1" applyAlignment="1">
      <alignment horizontal="left" vertical="center"/>
    </xf>
    <xf numFmtId="182" fontId="7" fillId="4" borderId="7" xfId="41" applyNumberFormat="1" applyFont="1" applyFill="1" applyBorder="1" applyAlignment="1">
      <alignment horizontal="center" vertical="center"/>
    </xf>
    <xf numFmtId="0" fontId="7" fillId="0" borderId="20" xfId="41" applyFont="1" applyBorder="1" applyAlignment="1">
      <alignment horizontal="center" vertical="center"/>
    </xf>
    <xf numFmtId="0" fontId="7" fillId="0" borderId="90" xfId="41" applyFont="1" applyBorder="1" applyAlignment="1">
      <alignment horizontal="center" vertical="center"/>
    </xf>
    <xf numFmtId="0" fontId="7" fillId="0" borderId="91" xfId="41" applyFont="1" applyBorder="1" applyAlignment="1">
      <alignment horizontal="center" vertical="center"/>
    </xf>
    <xf numFmtId="0" fontId="7" fillId="0" borderId="22" xfId="41" applyFont="1" applyBorder="1" applyAlignment="1">
      <alignment horizontal="center" vertical="center"/>
    </xf>
    <xf numFmtId="0" fontId="7" fillId="0" borderId="75" xfId="41" applyFont="1" applyBorder="1" applyAlignment="1">
      <alignment horizontal="center" vertical="center"/>
    </xf>
    <xf numFmtId="0" fontId="7" fillId="0" borderId="92" xfId="41" applyFont="1" applyBorder="1" applyAlignment="1">
      <alignment horizontal="center" vertical="center"/>
    </xf>
    <xf numFmtId="0" fontId="7" fillId="0" borderId="72" xfId="41" applyFont="1" applyBorder="1" applyAlignment="1">
      <alignment horizontal="center" vertical="center"/>
    </xf>
    <xf numFmtId="0" fontId="7" fillId="0" borderId="84" xfId="41" applyFont="1" applyBorder="1" applyAlignment="1">
      <alignment horizontal="center" vertical="center"/>
    </xf>
    <xf numFmtId="177" fontId="7" fillId="0" borderId="94" xfId="41" applyNumberFormat="1" applyFont="1" applyBorder="1" applyAlignment="1">
      <alignment horizontal="center" vertical="center"/>
    </xf>
    <xf numFmtId="177" fontId="7" fillId="0" borderId="68" xfId="41" applyNumberFormat="1" applyFont="1" applyBorder="1" applyAlignment="1">
      <alignment horizontal="center" vertical="center"/>
    </xf>
    <xf numFmtId="0" fontId="7" fillId="0" borderId="60" xfId="41" applyFont="1" applyBorder="1" applyAlignment="1">
      <alignment horizontal="center" vertical="center" wrapText="1"/>
    </xf>
    <xf numFmtId="0" fontId="7" fillId="0" borderId="111" xfId="41" applyFont="1" applyBorder="1" applyAlignment="1">
      <alignment horizontal="center" vertical="center"/>
    </xf>
    <xf numFmtId="0" fontId="7" fillId="0" borderId="80" xfId="41" applyFont="1" applyBorder="1" applyAlignment="1">
      <alignment horizontal="center" vertical="center"/>
    </xf>
    <xf numFmtId="0" fontId="7" fillId="0" borderId="112" xfId="41" applyFont="1" applyBorder="1" applyAlignment="1">
      <alignment horizontal="center" vertical="center"/>
    </xf>
    <xf numFmtId="0" fontId="7" fillId="0" borderId="45" xfId="41" applyFont="1" applyBorder="1" applyAlignment="1">
      <alignment horizontal="center" vertical="center" shrinkToFit="1"/>
    </xf>
    <xf numFmtId="0" fontId="7" fillId="0" borderId="69" xfId="41" applyFont="1" applyBorder="1" applyAlignment="1">
      <alignment horizontal="center" vertical="center" shrinkToFit="1"/>
    </xf>
    <xf numFmtId="0" fontId="5" fillId="0" borderId="53" xfId="41" applyFont="1" applyBorder="1" applyAlignment="1">
      <alignment horizontal="center" vertical="center"/>
    </xf>
    <xf numFmtId="0" fontId="5" fillId="0" borderId="54" xfId="41" applyFont="1" applyBorder="1" applyAlignment="1">
      <alignment horizontal="center" vertical="center"/>
    </xf>
    <xf numFmtId="0" fontId="5" fillId="0" borderId="55" xfId="41" applyFont="1" applyBorder="1" applyAlignment="1">
      <alignment horizontal="center" vertical="center"/>
    </xf>
    <xf numFmtId="0" fontId="5" fillId="0" borderId="39" xfId="41" applyFont="1" applyBorder="1" applyAlignment="1">
      <alignment horizontal="center" vertical="center" wrapText="1" shrinkToFit="1"/>
    </xf>
    <xf numFmtId="0" fontId="5" fillId="0" borderId="85" xfId="41" applyFont="1" applyBorder="1" applyAlignment="1">
      <alignment horizontal="center" vertical="center" shrinkToFit="1"/>
    </xf>
    <xf numFmtId="181" fontId="7" fillId="4" borderId="75" xfId="41" applyNumberFormat="1" applyFont="1" applyFill="1" applyBorder="1" applyAlignment="1">
      <alignment horizontal="center" vertical="center"/>
    </xf>
    <xf numFmtId="181" fontId="7" fillId="4" borderId="113" xfId="41" applyNumberFormat="1" applyFont="1" applyFill="1" applyBorder="1" applyAlignment="1">
      <alignment horizontal="center" vertical="center"/>
    </xf>
    <xf numFmtId="181" fontId="7" fillId="4" borderId="52" xfId="41" applyNumberFormat="1" applyFont="1" applyFill="1" applyBorder="1" applyAlignment="1">
      <alignment horizontal="center" vertical="center"/>
    </xf>
    <xf numFmtId="181" fontId="7" fillId="4" borderId="42" xfId="41" applyNumberFormat="1" applyFont="1" applyFill="1" applyBorder="1" applyAlignment="1">
      <alignment horizontal="center" vertical="center"/>
    </xf>
    <xf numFmtId="0" fontId="7" fillId="4" borderId="20" xfId="41" applyFont="1" applyFill="1" applyBorder="1" applyAlignment="1">
      <alignment horizontal="center" vertical="center"/>
    </xf>
    <xf numFmtId="0" fontId="1" fillId="0" borderId="111" xfId="41" applyFont="1" applyBorder="1" applyAlignment="1">
      <alignment horizontal="center" vertical="center"/>
    </xf>
    <xf numFmtId="0" fontId="1" fillId="0" borderId="116" xfId="41" applyFont="1" applyBorder="1" applyAlignment="1">
      <alignment horizontal="center" vertical="center"/>
    </xf>
    <xf numFmtId="178" fontId="7" fillId="0" borderId="120" xfId="41" applyNumberFormat="1" applyFont="1" applyBorder="1" applyAlignment="1">
      <alignment horizontal="center" vertical="center"/>
    </xf>
    <xf numFmtId="178" fontId="7" fillId="0" borderId="121" xfId="41" applyNumberFormat="1" applyFont="1" applyBorder="1" applyAlignment="1">
      <alignment horizontal="center" vertical="center"/>
    </xf>
    <xf numFmtId="0" fontId="5" fillId="0" borderId="5" xfId="41" applyFont="1" applyBorder="1" applyAlignment="1">
      <alignment horizontal="center" vertical="center"/>
    </xf>
    <xf numFmtId="9" fontId="9" fillId="0" borderId="0" xfId="41" applyNumberFormat="1" applyFont="1" applyAlignment="1">
      <alignment horizontal="center" vertical="center"/>
    </xf>
    <xf numFmtId="179" fontId="9" fillId="0" borderId="0" xfId="41" applyNumberFormat="1" applyFont="1" applyBorder="1" applyAlignment="1">
      <alignment horizontal="center"/>
    </xf>
    <xf numFmtId="178" fontId="7" fillId="0" borderId="122" xfId="41" applyNumberFormat="1" applyFont="1" applyBorder="1" applyAlignment="1">
      <alignment horizontal="center" vertical="center"/>
    </xf>
    <xf numFmtId="0" fontId="1" fillId="0" borderId="19" xfId="41" applyNumberFormat="1" applyFont="1" applyBorder="1" applyAlignment="1">
      <alignment horizontal="center" vertical="center"/>
    </xf>
    <xf numFmtId="0" fontId="1" fillId="0" borderId="81" xfId="41" applyNumberFormat="1" applyFont="1" applyBorder="1" applyAlignment="1">
      <alignment horizontal="center" vertical="center"/>
    </xf>
    <xf numFmtId="0" fontId="1" fillId="0" borderId="21" xfId="41" applyNumberFormat="1" applyFont="1" applyBorder="1" applyAlignment="1">
      <alignment horizontal="center" vertical="center"/>
    </xf>
    <xf numFmtId="0" fontId="1" fillId="0" borderId="83" xfId="41" applyNumberFormat="1" applyFont="1" applyBorder="1" applyAlignment="1">
      <alignment horizontal="center" vertical="center"/>
    </xf>
    <xf numFmtId="0" fontId="7" fillId="0" borderId="90" xfId="41" applyFont="1" applyBorder="1" applyAlignment="1">
      <alignment horizontal="left" vertical="center"/>
    </xf>
    <xf numFmtId="0" fontId="7" fillId="0" borderId="0" xfId="41" applyFont="1" applyAlignment="1">
      <alignment horizontal="center"/>
    </xf>
    <xf numFmtId="0" fontId="7" fillId="0" borderId="89" xfId="41" applyFont="1" applyBorder="1" applyAlignment="1">
      <alignment horizontal="center"/>
    </xf>
    <xf numFmtId="178" fontId="7" fillId="0" borderId="29" xfId="41" applyNumberFormat="1" applyFont="1" applyBorder="1" applyAlignment="1">
      <alignment horizontal="center" vertical="center"/>
    </xf>
    <xf numFmtId="178" fontId="7" fillId="0" borderId="18" xfId="41" applyNumberFormat="1" applyFont="1" applyBorder="1" applyAlignment="1">
      <alignment horizontal="center" vertical="center"/>
    </xf>
    <xf numFmtId="178" fontId="7" fillId="0" borderId="33" xfId="41" applyNumberFormat="1" applyFont="1" applyBorder="1" applyAlignment="1">
      <alignment horizontal="center" vertical="center"/>
    </xf>
    <xf numFmtId="178" fontId="7" fillId="0" borderId="13" xfId="41" applyNumberFormat="1" applyFont="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43</xdr:col>
      <xdr:colOff>74083</xdr:colOff>
      <xdr:row>14</xdr:row>
      <xdr:rowOff>63500</xdr:rowOff>
    </xdr:from>
    <xdr:to>
      <xdr:col>48</xdr:col>
      <xdr:colOff>10584</xdr:colOff>
      <xdr:row>17</xdr:row>
      <xdr:rowOff>127000</xdr:rowOff>
    </xdr:to>
    <xdr:sp macro="" textlink="" fLocksText="0">
      <xdr:nvSpPr>
        <xdr:cNvPr id="2" name="AutoShape 1"/>
        <xdr:cNvSpPr/>
      </xdr:nvSpPr>
      <xdr:spPr bwMode="auto">
        <a:xfrm>
          <a:off x="13663083" y="2677583"/>
          <a:ext cx="1809751" cy="571500"/>
        </a:xfrm>
        <a:prstGeom prst="roundRect">
          <a:avLst>
            <a:gd name="adj" fmla="val 16667"/>
          </a:avLst>
        </a:prstGeom>
        <a:solidFill>
          <a:srgbClr val="FFFF99"/>
        </a:solidFill>
        <a:ln w="9525">
          <a:solidFill>
            <a:srgbClr val="000000"/>
          </a:solidFill>
          <a:round/>
        </a:ln>
      </xdr:spPr>
      <xdr:txBody>
        <a:bodyPr vertOverflow="clip" wrap="square" lIns="36576" tIns="22860" rIns="36576" bIns="22860" anchor="ctr" upright="1"/>
        <a:lstStyle/>
        <a:p>
          <a:pPr algn="ctr" rtl="0"/>
          <a:r>
            <a:rPr lang="ja-JP" altLang="en-US" sz="1800" b="0" i="0" u="none" baseline="0">
              <a:solidFill>
                <a:srgbClr val="000000"/>
              </a:solidFill>
              <a:latin typeface="ＭＳ Ｐゴシック"/>
              <a:ea typeface="ＭＳ Ｐゴシック"/>
            </a:rPr>
            <a:t>記　入　例</a:t>
          </a:r>
        </a:p>
      </xdr:txBody>
    </xdr:sp>
    <xdr:clientData/>
  </xdr:twoCellAnchor>
  <xdr:twoCellAnchor>
    <xdr:from>
      <xdr:col>8</xdr:col>
      <xdr:colOff>31749</xdr:colOff>
      <xdr:row>35</xdr:row>
      <xdr:rowOff>137584</xdr:rowOff>
    </xdr:from>
    <xdr:to>
      <xdr:col>13</xdr:col>
      <xdr:colOff>21166</xdr:colOff>
      <xdr:row>42</xdr:row>
      <xdr:rowOff>42335</xdr:rowOff>
    </xdr:to>
    <xdr:sp macro="" textlink="">
      <xdr:nvSpPr>
        <xdr:cNvPr id="3" name="正方形/長方形 2"/>
        <xdr:cNvSpPr/>
      </xdr:nvSpPr>
      <xdr:spPr>
        <a:xfrm>
          <a:off x="3164416" y="6138334"/>
          <a:ext cx="1926167" cy="109008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338668</xdr:colOff>
      <xdr:row>41</xdr:row>
      <xdr:rowOff>137586</xdr:rowOff>
    </xdr:from>
    <xdr:to>
      <xdr:col>22</xdr:col>
      <xdr:colOff>222250</xdr:colOff>
      <xdr:row>44</xdr:row>
      <xdr:rowOff>137583</xdr:rowOff>
    </xdr:to>
    <xdr:sp macro="" textlink="">
      <xdr:nvSpPr>
        <xdr:cNvPr id="4" name="四角形吹き出し 3"/>
        <xdr:cNvSpPr/>
      </xdr:nvSpPr>
      <xdr:spPr>
        <a:xfrm>
          <a:off x="4497918" y="7493003"/>
          <a:ext cx="3312582" cy="507997"/>
        </a:xfrm>
        <a:prstGeom prst="wedgeRectCallout">
          <a:avLst>
            <a:gd name="adj1" fmla="val -54367"/>
            <a:gd name="adj2" fmla="val -44128"/>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a:latin typeface="HG丸ｺﾞｼｯｸM-PRO" panose="020F0600000000000000" pitchFamily="50" charset="-128"/>
              <a:ea typeface="HG丸ｺﾞｼｯｸM-PRO" panose="020F0600000000000000" pitchFamily="50" charset="-128"/>
            </a:rPr>
            <a:t>当該年度に就業した場合、勤続年数は自動計算されませんので、直接入力してください。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74083</xdr:colOff>
      <xdr:row>14</xdr:row>
      <xdr:rowOff>63500</xdr:rowOff>
    </xdr:from>
    <xdr:to>
      <xdr:col>48</xdr:col>
      <xdr:colOff>10584</xdr:colOff>
      <xdr:row>17</xdr:row>
      <xdr:rowOff>127000</xdr:rowOff>
    </xdr:to>
    <xdr:sp macro="" textlink="" fLocksText="0">
      <xdr:nvSpPr>
        <xdr:cNvPr id="2" name="AutoShape 1"/>
        <xdr:cNvSpPr/>
      </xdr:nvSpPr>
      <xdr:spPr bwMode="auto">
        <a:xfrm>
          <a:off x="13561483" y="2673350"/>
          <a:ext cx="1793876" cy="577850"/>
        </a:xfrm>
        <a:prstGeom prst="roundRect">
          <a:avLst>
            <a:gd name="adj" fmla="val 16667"/>
          </a:avLst>
        </a:prstGeom>
        <a:solidFill>
          <a:srgbClr val="FFFF99"/>
        </a:solidFill>
        <a:ln w="9525">
          <a:solidFill>
            <a:srgbClr val="000000"/>
          </a:solidFill>
          <a:round/>
        </a:ln>
      </xdr:spPr>
      <xdr:txBody>
        <a:bodyPr vertOverflow="clip" wrap="square" lIns="36576" tIns="22860" rIns="36576" bIns="22860" anchor="ctr" upright="1"/>
        <a:lstStyle/>
        <a:p>
          <a:pPr algn="ctr" rtl="0"/>
          <a:r>
            <a:rPr lang="ja-JP" altLang="en-US" sz="1800" b="0" i="0" u="none" baseline="0">
              <a:solidFill>
                <a:srgbClr val="000000"/>
              </a:solidFill>
              <a:latin typeface="ＭＳ Ｐゴシック"/>
              <a:ea typeface="ＭＳ Ｐゴシック"/>
            </a:rPr>
            <a:t>記　入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BA78"/>
  <sheetViews>
    <sheetView showGridLines="0" showZeros="0" tabSelected="1" view="pageBreakPreview" zoomScale="90" zoomScaleNormal="90" zoomScaleSheetLayoutView="90" workbookViewId="0">
      <selection activeCell="I6" sqref="I6:P6"/>
    </sheetView>
  </sheetViews>
  <sheetFormatPr defaultColWidth="9" defaultRowHeight="13.5"/>
  <cols>
    <col min="1" max="1" width="1.125" style="1" customWidth="1"/>
    <col min="2" max="3" width="5.125" style="1" customWidth="1"/>
    <col min="4" max="4" width="8.75" style="1" customWidth="1"/>
    <col min="5" max="6" width="2.625" style="1" customWidth="1"/>
    <col min="7" max="7" width="5.5" style="1" customWidth="1"/>
    <col min="8" max="8" width="6.375" style="1" customWidth="1"/>
    <col min="9" max="12" width="5.125" style="1" customWidth="1"/>
    <col min="13" max="13" width="7.625" style="1" customWidth="1"/>
    <col min="14" max="14" width="4.875" style="1" customWidth="1"/>
    <col min="15" max="16" width="3.125" style="1" customWidth="1"/>
    <col min="17" max="17" width="4.875" style="1" customWidth="1"/>
    <col min="18" max="19" width="3.125" style="1" customWidth="1"/>
    <col min="20" max="20" width="4.875" style="1" customWidth="1"/>
    <col min="21" max="22" width="3.125" style="1" customWidth="1"/>
    <col min="23" max="23" width="4.875" style="1" customWidth="1"/>
    <col min="24" max="25" width="3.125" style="1" customWidth="1"/>
    <col min="26" max="26" width="4.875" style="1" customWidth="1"/>
    <col min="27" max="28" width="3.125" style="1" customWidth="1"/>
    <col min="29" max="29" width="4.875" style="1" customWidth="1"/>
    <col min="30" max="31" width="3.125" style="1" customWidth="1"/>
    <col min="32" max="32" width="4.875" style="1" customWidth="1"/>
    <col min="33" max="34" width="3.125" style="1" customWidth="1"/>
    <col min="35" max="35" width="4.875" style="1" customWidth="1"/>
    <col min="36" max="37" width="3.125" style="1" customWidth="1"/>
    <col min="38" max="38" width="4.875" style="1" customWidth="1"/>
    <col min="39" max="40" width="3.125" style="1" customWidth="1"/>
    <col min="41" max="41" width="4.875" style="1" customWidth="1"/>
    <col min="42" max="43" width="3.125" style="1" customWidth="1"/>
    <col min="44" max="44" width="4.875" style="1" customWidth="1"/>
    <col min="45" max="46" width="3.125" style="1" customWidth="1"/>
    <col min="47" max="48" width="6.625" style="1" customWidth="1"/>
    <col min="49" max="49" width="1.25" style="1" customWidth="1"/>
    <col min="50" max="50" width="4.875" style="1" customWidth="1"/>
    <col min="51" max="52" width="3.125" style="1" customWidth="1"/>
    <col min="53" max="53" width="0" style="1" hidden="1" customWidth="1"/>
    <col min="54" max="16384" width="9" style="1"/>
  </cols>
  <sheetData>
    <row r="1" spans="2:51" ht="9" customHeight="1"/>
    <row r="2" spans="2:51" ht="2.25" customHeight="1">
      <c r="AC2" s="2"/>
      <c r="AD2" s="3"/>
      <c r="AE2" s="3"/>
      <c r="AF2" s="3"/>
      <c r="AG2" s="3"/>
      <c r="AH2" s="3"/>
      <c r="AI2" s="3"/>
      <c r="AJ2" s="3"/>
      <c r="AK2" s="3"/>
      <c r="AL2" s="3"/>
      <c r="AM2" s="3"/>
      <c r="AN2" s="3"/>
      <c r="AO2" s="3"/>
      <c r="AP2" s="3"/>
      <c r="AQ2" s="3"/>
      <c r="AR2" s="3"/>
      <c r="AS2" s="3"/>
      <c r="AT2" s="3"/>
      <c r="AU2" s="3"/>
      <c r="AV2" s="3"/>
      <c r="AW2" s="3"/>
      <c r="AX2" s="3"/>
      <c r="AY2" s="4"/>
    </row>
    <row r="3" spans="2:51" ht="18.75" customHeight="1">
      <c r="B3" s="48" t="s">
        <v>50</v>
      </c>
      <c r="C3" s="5"/>
      <c r="D3" s="5"/>
      <c r="E3" s="5"/>
      <c r="F3" s="44"/>
      <c r="G3" s="49"/>
      <c r="H3" s="5"/>
      <c r="I3" s="5"/>
      <c r="J3" s="5"/>
      <c r="K3" s="5"/>
      <c r="L3" s="5"/>
      <c r="M3" s="5"/>
      <c r="N3" s="5"/>
      <c r="O3" s="5"/>
      <c r="AB3" s="5"/>
      <c r="AC3" s="223" t="s">
        <v>0</v>
      </c>
      <c r="AD3" s="71"/>
      <c r="AE3" s="60">
        <v>1</v>
      </c>
      <c r="AF3" s="6"/>
      <c r="AG3" s="7" t="s">
        <v>1</v>
      </c>
      <c r="AH3" s="7"/>
      <c r="AI3" s="7"/>
      <c r="AJ3" s="7"/>
      <c r="AK3" s="7"/>
      <c r="AL3" s="7"/>
      <c r="AM3" s="7"/>
      <c r="AN3" s="7"/>
      <c r="AO3" s="7"/>
      <c r="AP3" s="7"/>
      <c r="AQ3" s="7"/>
      <c r="AR3" s="7"/>
      <c r="AS3" s="7"/>
      <c r="AT3" s="7"/>
      <c r="AU3" s="7"/>
      <c r="AV3" s="7"/>
      <c r="AW3" s="7"/>
      <c r="AX3" s="7"/>
      <c r="AY3" s="8"/>
    </row>
    <row r="4" spans="2:51" ht="17.25">
      <c r="B4" s="5"/>
      <c r="C4" s="5"/>
      <c r="D4" s="5"/>
      <c r="E4" s="5"/>
      <c r="F4" s="5"/>
      <c r="G4" s="5"/>
      <c r="H4" s="5"/>
      <c r="I4" s="5"/>
      <c r="J4" s="5"/>
      <c r="K4" s="5"/>
      <c r="L4" s="5"/>
      <c r="M4" s="5"/>
      <c r="N4" s="5"/>
      <c r="O4" s="5"/>
      <c r="AB4" s="5"/>
      <c r="AC4" s="9"/>
      <c r="AD4" s="7"/>
      <c r="AE4" s="60">
        <v>2</v>
      </c>
      <c r="AF4" s="7" t="s">
        <v>86</v>
      </c>
      <c r="AG4" s="7"/>
      <c r="AH4" s="7"/>
      <c r="AI4" s="7"/>
      <c r="AJ4" s="7"/>
      <c r="AK4" s="7"/>
      <c r="AL4" s="7"/>
      <c r="AM4" s="7"/>
      <c r="AN4" s="7"/>
      <c r="AO4" s="7"/>
      <c r="AP4" s="7"/>
      <c r="AQ4" s="7"/>
      <c r="AR4" s="7"/>
      <c r="AS4" s="7"/>
      <c r="AT4" s="7"/>
      <c r="AU4" s="7"/>
      <c r="AV4" s="7"/>
      <c r="AW4" s="7"/>
      <c r="AX4" s="7"/>
      <c r="AY4" s="8"/>
    </row>
    <row r="5" spans="2:51" ht="18.75" customHeight="1">
      <c r="L5" s="10"/>
      <c r="N5" s="10"/>
      <c r="AC5" s="67"/>
      <c r="AD5" s="22"/>
      <c r="AE5" s="65">
        <v>3</v>
      </c>
      <c r="AF5" s="7" t="s">
        <v>87</v>
      </c>
      <c r="AG5" s="22"/>
      <c r="AH5" s="22"/>
      <c r="AI5" s="22"/>
      <c r="AJ5" s="22"/>
      <c r="AK5" s="22"/>
      <c r="AL5" s="22"/>
      <c r="AM5" s="22"/>
      <c r="AN5" s="22"/>
      <c r="AO5" s="22"/>
      <c r="AP5" s="22"/>
      <c r="AQ5" s="22"/>
      <c r="AR5" s="22"/>
      <c r="AS5" s="22"/>
      <c r="AT5" s="22"/>
      <c r="AU5" s="22"/>
      <c r="AV5" s="22"/>
      <c r="AW5" s="22"/>
      <c r="AX5" s="22"/>
      <c r="AY5" s="68"/>
    </row>
    <row r="6" spans="2:51" ht="18.75" customHeight="1">
      <c r="B6" s="190" t="s">
        <v>4</v>
      </c>
      <c r="C6" s="190"/>
      <c r="D6" s="190"/>
      <c r="E6" s="54"/>
      <c r="F6" s="54"/>
      <c r="G6" s="54"/>
      <c r="H6" s="12" t="s">
        <v>5</v>
      </c>
      <c r="I6" s="190" t="s">
        <v>63</v>
      </c>
      <c r="J6" s="190"/>
      <c r="K6" s="190"/>
      <c r="L6" s="190"/>
      <c r="M6" s="190"/>
      <c r="N6" s="190"/>
      <c r="O6" s="190"/>
      <c r="P6" s="190"/>
      <c r="AC6" s="9"/>
      <c r="AD6" s="7"/>
      <c r="AE6" s="65">
        <v>3</v>
      </c>
      <c r="AF6" s="7" t="s">
        <v>44</v>
      </c>
      <c r="AG6" s="7"/>
      <c r="AH6" s="7"/>
      <c r="AI6" s="7"/>
      <c r="AJ6" s="7"/>
      <c r="AK6" s="7"/>
      <c r="AL6" s="7"/>
      <c r="AM6" s="7"/>
      <c r="AN6" s="7"/>
      <c r="AO6" s="7"/>
      <c r="AP6" s="7"/>
      <c r="AQ6" s="7"/>
      <c r="AR6" s="7"/>
      <c r="AS6" s="7"/>
      <c r="AT6" s="7"/>
      <c r="AU6" s="7"/>
      <c r="AV6" s="7"/>
      <c r="AW6" s="7"/>
      <c r="AX6" s="7"/>
      <c r="AY6" s="11"/>
    </row>
    <row r="7" spans="2:51" ht="18.75" customHeight="1">
      <c r="B7" s="170" t="s">
        <v>7</v>
      </c>
      <c r="C7" s="170"/>
      <c r="D7" s="170"/>
      <c r="E7" s="17"/>
      <c r="F7" s="17"/>
      <c r="G7" s="17"/>
      <c r="H7" s="15" t="s">
        <v>5</v>
      </c>
      <c r="I7" s="170" t="s">
        <v>41</v>
      </c>
      <c r="J7" s="170"/>
      <c r="K7" s="170"/>
      <c r="L7" s="170"/>
      <c r="M7" s="170"/>
      <c r="N7" s="170"/>
      <c r="O7" s="170"/>
      <c r="P7" s="170"/>
      <c r="AC7" s="9"/>
      <c r="AD7" s="7"/>
      <c r="AE7" s="65">
        <v>4</v>
      </c>
      <c r="AF7" s="7" t="s">
        <v>28</v>
      </c>
      <c r="AG7" s="7"/>
      <c r="AH7" s="7"/>
      <c r="AI7" s="7"/>
      <c r="AJ7" s="7"/>
      <c r="AK7" s="7"/>
      <c r="AL7" s="7"/>
      <c r="AM7" s="14"/>
      <c r="AN7" s="7"/>
      <c r="AO7" s="14"/>
      <c r="AP7" s="7"/>
      <c r="AQ7" s="14"/>
      <c r="AR7" s="7"/>
      <c r="AS7" s="14"/>
      <c r="AT7" s="7"/>
      <c r="AU7" s="14"/>
      <c r="AV7" s="7"/>
      <c r="AW7" s="14"/>
      <c r="AX7" s="7"/>
      <c r="AY7" s="11"/>
    </row>
    <row r="8" spans="2:51" ht="18.75" customHeight="1">
      <c r="B8" s="170" t="s">
        <v>11</v>
      </c>
      <c r="C8" s="170"/>
      <c r="D8" s="170"/>
      <c r="E8" s="17"/>
      <c r="F8" s="17"/>
      <c r="G8" s="17"/>
      <c r="H8" s="15" t="s">
        <v>5</v>
      </c>
      <c r="I8" s="191">
        <v>38808</v>
      </c>
      <c r="J8" s="191"/>
      <c r="K8" s="191"/>
      <c r="L8" s="191"/>
      <c r="M8" s="191"/>
      <c r="N8" s="191"/>
      <c r="O8" s="191"/>
      <c r="P8" s="191"/>
      <c r="AC8" s="9"/>
      <c r="AD8" s="7"/>
      <c r="AE8" s="71" t="s">
        <v>8</v>
      </c>
      <c r="AF8" s="69" t="s">
        <v>9</v>
      </c>
      <c r="AG8" s="69"/>
      <c r="AH8" s="69"/>
      <c r="AI8" s="69"/>
      <c r="AJ8" s="69"/>
      <c r="AK8" s="69"/>
      <c r="AL8" s="69"/>
      <c r="AM8" s="69"/>
      <c r="AN8" s="69"/>
      <c r="AO8" s="69"/>
      <c r="AP8" s="69"/>
      <c r="AQ8" s="69"/>
      <c r="AR8" s="69"/>
      <c r="AS8" s="69"/>
      <c r="AT8" s="69"/>
      <c r="AU8" s="69"/>
      <c r="AV8" s="69"/>
      <c r="AW8" s="69"/>
      <c r="AX8" s="69"/>
      <c r="AY8" s="70"/>
    </row>
    <row r="9" spans="2:51" ht="18.75" customHeight="1">
      <c r="B9" s="170" t="s">
        <v>12</v>
      </c>
      <c r="C9" s="170"/>
      <c r="D9" s="170"/>
      <c r="E9" s="43"/>
      <c r="F9" s="17"/>
      <c r="G9" s="17"/>
      <c r="H9" s="12" t="s">
        <v>5</v>
      </c>
      <c r="I9" s="192">
        <v>2</v>
      </c>
      <c r="J9" s="192"/>
      <c r="K9" s="53" t="s">
        <v>13</v>
      </c>
      <c r="L9" s="12"/>
      <c r="M9" s="53"/>
      <c r="N9" s="53"/>
      <c r="O9" s="59"/>
      <c r="P9" s="59"/>
      <c r="AC9" s="9"/>
      <c r="AD9" s="14"/>
      <c r="AE9" s="71"/>
      <c r="AF9" s="69"/>
      <c r="AG9" s="69"/>
      <c r="AH9" s="69"/>
      <c r="AI9" s="69"/>
      <c r="AJ9" s="69"/>
      <c r="AK9" s="69"/>
      <c r="AL9" s="69"/>
      <c r="AM9" s="69"/>
      <c r="AN9" s="69"/>
      <c r="AO9" s="69"/>
      <c r="AP9" s="69"/>
      <c r="AQ9" s="69"/>
      <c r="AR9" s="69"/>
      <c r="AS9" s="69"/>
      <c r="AT9" s="69"/>
      <c r="AU9" s="69"/>
      <c r="AV9" s="69"/>
      <c r="AW9" s="69"/>
      <c r="AX9" s="69"/>
      <c r="AY9" s="70"/>
    </row>
    <row r="10" spans="2:51" ht="18.75" customHeight="1">
      <c r="B10" s="16" t="s">
        <v>47</v>
      </c>
      <c r="C10" s="16"/>
      <c r="D10" s="16"/>
      <c r="E10" s="16"/>
      <c r="F10" s="17"/>
      <c r="G10" s="17"/>
      <c r="H10" s="15" t="s">
        <v>5</v>
      </c>
      <c r="I10" s="192">
        <v>3</v>
      </c>
      <c r="J10" s="192"/>
      <c r="K10" s="16" t="s">
        <v>15</v>
      </c>
      <c r="L10" s="16"/>
      <c r="M10" s="15" t="s">
        <v>16</v>
      </c>
      <c r="N10" s="16"/>
      <c r="O10" s="17" t="s">
        <v>17</v>
      </c>
      <c r="P10" s="17"/>
      <c r="AC10" s="9"/>
      <c r="AD10" s="14"/>
      <c r="AE10" s="71" t="s">
        <v>14</v>
      </c>
      <c r="AF10" s="69" t="s">
        <v>45</v>
      </c>
      <c r="AG10" s="69"/>
      <c r="AH10" s="69"/>
      <c r="AI10" s="69"/>
      <c r="AJ10" s="69"/>
      <c r="AK10" s="69"/>
      <c r="AL10" s="69"/>
      <c r="AM10" s="69"/>
      <c r="AN10" s="69"/>
      <c r="AO10" s="69"/>
      <c r="AP10" s="69"/>
      <c r="AQ10" s="69"/>
      <c r="AR10" s="69"/>
      <c r="AS10" s="69"/>
      <c r="AT10" s="69"/>
      <c r="AU10" s="69"/>
      <c r="AV10" s="69"/>
      <c r="AW10" s="69"/>
      <c r="AX10" s="69"/>
      <c r="AY10" s="70"/>
    </row>
    <row r="11" spans="2:51" ht="13.5" customHeight="1">
      <c r="B11" s="13"/>
      <c r="C11" s="13"/>
      <c r="D11" s="13"/>
      <c r="E11" s="13"/>
      <c r="F11" s="13"/>
      <c r="G11" s="13"/>
      <c r="H11" s="13"/>
      <c r="I11" s="13"/>
      <c r="J11" s="13"/>
      <c r="K11" s="13"/>
      <c r="L11" s="13"/>
      <c r="M11" s="13"/>
      <c r="N11" s="13"/>
      <c r="AC11" s="9"/>
      <c r="AD11" s="7"/>
      <c r="AE11" s="71"/>
      <c r="AF11" s="69"/>
      <c r="AG11" s="69"/>
      <c r="AH11" s="69"/>
      <c r="AI11" s="69"/>
      <c r="AJ11" s="69"/>
      <c r="AK11" s="69"/>
      <c r="AL11" s="69"/>
      <c r="AM11" s="69"/>
      <c r="AN11" s="69"/>
      <c r="AO11" s="69"/>
      <c r="AP11" s="69"/>
      <c r="AQ11" s="69"/>
      <c r="AR11" s="69"/>
      <c r="AS11" s="69"/>
      <c r="AT11" s="69"/>
      <c r="AU11" s="69"/>
      <c r="AV11" s="69"/>
      <c r="AW11" s="69"/>
      <c r="AX11" s="69"/>
      <c r="AY11" s="70"/>
    </row>
    <row r="12" spans="2:51" ht="5.25" customHeight="1">
      <c r="B12" s="13"/>
      <c r="C12" s="13"/>
      <c r="D12" s="13"/>
      <c r="E12" s="13"/>
      <c r="F12" s="13"/>
      <c r="G12" s="13"/>
      <c r="H12" s="13"/>
      <c r="I12" s="13"/>
      <c r="J12" s="13"/>
      <c r="K12" s="13"/>
      <c r="L12" s="13"/>
      <c r="M12" s="13"/>
      <c r="N12" s="13"/>
      <c r="AC12" s="18"/>
      <c r="AD12" s="19"/>
      <c r="AE12" s="19"/>
      <c r="AF12" s="19"/>
      <c r="AG12" s="19"/>
      <c r="AH12" s="20"/>
      <c r="AI12" s="20"/>
      <c r="AJ12" s="20"/>
      <c r="AK12" s="20"/>
      <c r="AL12" s="20"/>
      <c r="AM12" s="20"/>
      <c r="AN12" s="20"/>
      <c r="AO12" s="20"/>
      <c r="AP12" s="20"/>
      <c r="AQ12" s="20"/>
      <c r="AR12" s="20"/>
      <c r="AS12" s="20"/>
      <c r="AT12" s="20"/>
      <c r="AU12" s="20"/>
      <c r="AV12" s="20"/>
      <c r="AW12" s="20"/>
      <c r="AX12" s="20"/>
      <c r="AY12" s="21"/>
    </row>
    <row r="13" spans="2:51">
      <c r="B13" s="24" t="s">
        <v>39</v>
      </c>
      <c r="C13" s="24"/>
      <c r="D13" s="25"/>
      <c r="E13" s="25"/>
      <c r="F13" s="26"/>
      <c r="G13" s="26"/>
      <c r="H13" s="26"/>
      <c r="I13" s="26"/>
      <c r="J13" s="26"/>
      <c r="K13" s="26"/>
      <c r="L13" s="26"/>
      <c r="M13" s="26"/>
      <c r="N13" s="26"/>
      <c r="V13" s="42"/>
      <c r="W13" s="42"/>
      <c r="X13" s="42"/>
      <c r="Y13" s="42"/>
      <c r="Z13" s="42"/>
      <c r="AA13" s="42"/>
      <c r="AB13" s="42"/>
      <c r="AC13" s="42"/>
      <c r="AD13" s="42"/>
      <c r="AE13" s="42"/>
      <c r="AF13" s="42"/>
      <c r="AG13" s="42"/>
      <c r="AH13" s="42"/>
      <c r="AI13" s="42"/>
      <c r="AJ13" s="42"/>
      <c r="AK13" s="42"/>
      <c r="AL13" s="42"/>
      <c r="AM13" s="23"/>
    </row>
    <row r="14" spans="2:51">
      <c r="B14" s="24" t="s">
        <v>82</v>
      </c>
      <c r="C14" s="24"/>
      <c r="D14" s="41"/>
      <c r="E14" s="41"/>
      <c r="F14" s="41"/>
      <c r="G14" s="41"/>
      <c r="H14" s="41"/>
      <c r="I14" s="41"/>
      <c r="J14" s="41"/>
      <c r="K14" s="41"/>
      <c r="L14" s="41"/>
      <c r="M14" s="41"/>
      <c r="N14" s="41"/>
      <c r="O14" s="41"/>
      <c r="P14" s="41"/>
      <c r="Q14" s="41"/>
      <c r="S14" s="41"/>
      <c r="U14" s="41"/>
      <c r="V14" s="41"/>
      <c r="X14" s="41"/>
      <c r="Y14" s="41"/>
      <c r="Z14" s="41"/>
      <c r="AA14" s="41"/>
      <c r="AJ14" s="61"/>
    </row>
    <row r="15" spans="2:51">
      <c r="B15" s="24" t="s">
        <v>83</v>
      </c>
      <c r="C15" s="24"/>
      <c r="D15" s="41"/>
      <c r="E15" s="41"/>
      <c r="F15" s="41"/>
      <c r="G15" s="41"/>
      <c r="H15" s="41"/>
      <c r="I15" s="41"/>
      <c r="J15" s="41"/>
      <c r="K15" s="41"/>
      <c r="L15" s="41"/>
      <c r="M15" s="41"/>
      <c r="N15" s="41"/>
      <c r="O15" s="41"/>
      <c r="P15" s="41"/>
      <c r="Q15" s="41"/>
      <c r="R15" s="41"/>
      <c r="S15" s="41"/>
      <c r="T15" s="41"/>
      <c r="U15" s="41"/>
      <c r="V15" s="41"/>
      <c r="Y15" s="41"/>
      <c r="Z15" s="41"/>
      <c r="AA15" s="41"/>
      <c r="AJ15" s="61"/>
    </row>
    <row r="16" spans="2:51">
      <c r="B16" s="24" t="s">
        <v>40</v>
      </c>
      <c r="C16" s="24"/>
      <c r="D16" s="25"/>
      <c r="E16" s="25"/>
      <c r="F16" s="26"/>
      <c r="G16" s="26"/>
      <c r="H16" s="26"/>
      <c r="I16" s="26"/>
      <c r="J16" s="26"/>
      <c r="K16" s="26"/>
      <c r="L16" s="26"/>
      <c r="M16" s="26"/>
      <c r="N16" s="26"/>
      <c r="V16" s="42"/>
      <c r="W16" s="42"/>
      <c r="X16" s="42"/>
      <c r="Y16" s="42"/>
      <c r="Z16" s="42"/>
      <c r="AA16" s="42"/>
      <c r="AB16" s="42"/>
      <c r="AC16" s="42"/>
      <c r="AD16" s="42"/>
      <c r="AE16" s="42"/>
      <c r="AF16" s="42"/>
      <c r="AG16" s="42"/>
      <c r="AH16" s="42"/>
      <c r="AI16" s="42"/>
      <c r="AJ16" s="42"/>
      <c r="AK16" s="42"/>
      <c r="AL16" s="42"/>
      <c r="AM16" s="23"/>
    </row>
    <row r="17" spans="2:53">
      <c r="B17" s="24" t="s">
        <v>85</v>
      </c>
      <c r="C17" s="24"/>
      <c r="D17" s="25"/>
      <c r="E17" s="25"/>
      <c r="F17" s="26"/>
      <c r="G17" s="26"/>
      <c r="H17" s="26"/>
      <c r="I17" s="26"/>
      <c r="J17" s="26"/>
      <c r="K17" s="26"/>
      <c r="L17" s="26"/>
      <c r="M17" s="26"/>
      <c r="N17" s="26"/>
      <c r="V17" s="42"/>
      <c r="W17" s="42"/>
      <c r="X17" s="42"/>
      <c r="Y17" s="42"/>
      <c r="Z17" s="42"/>
      <c r="AA17" s="42"/>
      <c r="AB17" s="42"/>
      <c r="AC17" s="42"/>
      <c r="AD17" s="42"/>
      <c r="AE17" s="42"/>
      <c r="AF17" s="42"/>
      <c r="AG17" s="42"/>
      <c r="AH17" s="42"/>
      <c r="AI17" s="42"/>
      <c r="AJ17" s="42"/>
      <c r="AK17" s="42"/>
      <c r="AL17" s="42"/>
      <c r="AM17" s="23"/>
    </row>
    <row r="18" spans="2:53" ht="12.75" customHeight="1">
      <c r="B18" s="24" t="s">
        <v>46</v>
      </c>
      <c r="C18" s="24"/>
      <c r="D18" s="25"/>
      <c r="E18" s="25"/>
      <c r="F18" s="26"/>
      <c r="G18" s="26"/>
      <c r="H18" s="26"/>
      <c r="I18" s="26"/>
      <c r="J18" s="26"/>
      <c r="K18" s="26"/>
      <c r="L18" s="26"/>
      <c r="M18" s="26"/>
      <c r="N18" s="26"/>
      <c r="T18" s="42"/>
      <c r="U18" s="42"/>
      <c r="V18" s="42"/>
      <c r="W18" s="42"/>
      <c r="X18" s="42"/>
      <c r="Y18" s="42"/>
      <c r="Z18" s="42"/>
      <c r="AA18" s="42"/>
      <c r="AB18" s="42"/>
      <c r="AC18" s="42"/>
      <c r="AD18" s="42"/>
      <c r="AE18" s="42"/>
      <c r="AF18" s="42"/>
      <c r="AG18" s="42"/>
      <c r="AH18" s="42"/>
      <c r="AI18" s="42"/>
      <c r="AJ18" s="42"/>
      <c r="AX18" s="232" t="s">
        <v>61</v>
      </c>
      <c r="AY18" s="232"/>
      <c r="AZ18" s="232"/>
    </row>
    <row r="19" spans="2:53" ht="10.5" customHeight="1" thickBot="1">
      <c r="B19" s="27"/>
      <c r="C19" s="27"/>
      <c r="D19" s="23"/>
      <c r="E19" s="23"/>
      <c r="F19" s="23"/>
      <c r="G19" s="23"/>
      <c r="H19" s="23"/>
      <c r="I19" s="23"/>
      <c r="J19" s="23"/>
      <c r="K19" s="23"/>
      <c r="L19" s="27"/>
      <c r="M19" s="23"/>
      <c r="N19" s="27"/>
      <c r="O19" s="23"/>
      <c r="P19" s="23"/>
      <c r="Q19" s="27"/>
      <c r="R19" s="23"/>
      <c r="S19" s="27"/>
      <c r="T19" s="23"/>
      <c r="U19" s="27"/>
      <c r="V19" s="23"/>
      <c r="W19" s="27"/>
      <c r="X19" s="23"/>
      <c r="Y19" s="27"/>
      <c r="Z19" s="23"/>
      <c r="AA19" s="27"/>
      <c r="AB19" s="23"/>
      <c r="AC19" s="27"/>
      <c r="AD19" s="23"/>
      <c r="AE19" s="27"/>
      <c r="AF19" s="23"/>
      <c r="AG19" s="27"/>
      <c r="AH19" s="23"/>
      <c r="AI19" s="27"/>
      <c r="AJ19" s="23"/>
      <c r="AM19" s="27"/>
      <c r="AX19" s="233"/>
      <c r="AY19" s="233"/>
      <c r="AZ19" s="233"/>
    </row>
    <row r="20" spans="2:53" ht="18" customHeight="1">
      <c r="B20" s="99" t="s">
        <v>18</v>
      </c>
      <c r="C20" s="193"/>
      <c r="D20" s="197" t="s">
        <v>19</v>
      </c>
      <c r="E20" s="193"/>
      <c r="F20" s="167" t="s">
        <v>56</v>
      </c>
      <c r="G20" s="168"/>
      <c r="H20" s="169"/>
      <c r="I20" s="167" t="s">
        <v>57</v>
      </c>
      <c r="J20" s="168"/>
      <c r="K20" s="168"/>
      <c r="L20" s="168"/>
      <c r="M20" s="200"/>
      <c r="N20" s="201">
        <f>IF($I$9&lt;&gt;"",DATE($I$9+2018,4,1),"")</f>
        <v>43922</v>
      </c>
      <c r="O20" s="182"/>
      <c r="P20" s="202"/>
      <c r="Q20" s="184">
        <f>IF($I$9&lt;&gt;"",DATE($I$9+2018,5,1),"")</f>
        <v>43952</v>
      </c>
      <c r="R20" s="182"/>
      <c r="S20" s="186"/>
      <c r="T20" s="184">
        <f>IF($I$9&lt;&gt;"",DATE($I$9+2018,6,1),"")</f>
        <v>43983</v>
      </c>
      <c r="U20" s="182"/>
      <c r="V20" s="186"/>
      <c r="W20" s="184">
        <f>IF($I$9&lt;&gt;"",DATE($I$9+2018,7,1),"")</f>
        <v>44013</v>
      </c>
      <c r="X20" s="182"/>
      <c r="Y20" s="186"/>
      <c r="Z20" s="184">
        <f>IF($I$9&lt;&gt;"",DATE($I$9+2018,8,1),"")</f>
        <v>44044</v>
      </c>
      <c r="AA20" s="182"/>
      <c r="AB20" s="186"/>
      <c r="AC20" s="184">
        <f>IF($I$9&lt;&gt;"",DATE($I$9+2018,9,1),"")</f>
        <v>44075</v>
      </c>
      <c r="AD20" s="182"/>
      <c r="AE20" s="186"/>
      <c r="AF20" s="184">
        <f>IF($I$9&lt;&gt;"",DATE($I$9+2018,10,1),"")</f>
        <v>44105</v>
      </c>
      <c r="AG20" s="182"/>
      <c r="AH20" s="186"/>
      <c r="AI20" s="184">
        <f>IF($I$9&lt;&gt;"",DATE($I$9+2018,11,1),"")</f>
        <v>44136</v>
      </c>
      <c r="AJ20" s="182"/>
      <c r="AK20" s="186"/>
      <c r="AL20" s="184">
        <f>IF($I$9&lt;&gt;"",DATE($I$9+2018,12,1),"")</f>
        <v>44166</v>
      </c>
      <c r="AM20" s="182"/>
      <c r="AN20" s="186"/>
      <c r="AO20" s="184">
        <f>IF($I$9&lt;&gt;"",DATE($I$9+2019,1,1),"")</f>
        <v>44197</v>
      </c>
      <c r="AP20" s="182"/>
      <c r="AQ20" s="186"/>
      <c r="AR20" s="184">
        <f>IF($I$9&lt;&gt;"",DATE($I$9+2019,2,1),"")</f>
        <v>44228</v>
      </c>
      <c r="AS20" s="182"/>
      <c r="AT20" s="185"/>
      <c r="AU20" s="187" t="s">
        <v>20</v>
      </c>
      <c r="AV20" s="176" t="s">
        <v>62</v>
      </c>
      <c r="AX20" s="181">
        <f>IF($I$9&lt;&gt;"",DATE($I$9+2019,3,1),"")</f>
        <v>44256</v>
      </c>
      <c r="AY20" s="182"/>
      <c r="AZ20" s="183"/>
      <c r="BA20" s="46" t="s">
        <v>48</v>
      </c>
    </row>
    <row r="21" spans="2:53" ht="18.75" customHeight="1">
      <c r="B21" s="194"/>
      <c r="C21" s="195"/>
      <c r="D21" s="198"/>
      <c r="E21" s="195"/>
      <c r="F21" s="203" t="s">
        <v>60</v>
      </c>
      <c r="G21" s="204"/>
      <c r="H21" s="207" t="s">
        <v>51</v>
      </c>
      <c r="I21" s="209" t="s">
        <v>21</v>
      </c>
      <c r="J21" s="210"/>
      <c r="K21" s="211" t="s">
        <v>22</v>
      </c>
      <c r="L21" s="210"/>
      <c r="M21" s="212" t="s">
        <v>43</v>
      </c>
      <c r="N21" s="155" t="s">
        <v>23</v>
      </c>
      <c r="O21" s="179" t="s">
        <v>59</v>
      </c>
      <c r="P21" s="157" t="s">
        <v>58</v>
      </c>
      <c r="Q21" s="155" t="s">
        <v>23</v>
      </c>
      <c r="R21" s="179" t="s">
        <v>59</v>
      </c>
      <c r="S21" s="157" t="s">
        <v>58</v>
      </c>
      <c r="T21" s="155" t="s">
        <v>23</v>
      </c>
      <c r="U21" s="179" t="s">
        <v>59</v>
      </c>
      <c r="V21" s="157" t="s">
        <v>58</v>
      </c>
      <c r="W21" s="155" t="s">
        <v>23</v>
      </c>
      <c r="X21" s="179" t="s">
        <v>59</v>
      </c>
      <c r="Y21" s="157" t="s">
        <v>58</v>
      </c>
      <c r="Z21" s="155" t="s">
        <v>23</v>
      </c>
      <c r="AA21" s="179" t="s">
        <v>59</v>
      </c>
      <c r="AB21" s="157" t="s">
        <v>58</v>
      </c>
      <c r="AC21" s="155" t="s">
        <v>23</v>
      </c>
      <c r="AD21" s="179" t="s">
        <v>59</v>
      </c>
      <c r="AE21" s="157" t="s">
        <v>58</v>
      </c>
      <c r="AF21" s="155" t="s">
        <v>23</v>
      </c>
      <c r="AG21" s="179" t="s">
        <v>59</v>
      </c>
      <c r="AH21" s="157" t="s">
        <v>58</v>
      </c>
      <c r="AI21" s="155" t="s">
        <v>23</v>
      </c>
      <c r="AJ21" s="179" t="s">
        <v>59</v>
      </c>
      <c r="AK21" s="157" t="s">
        <v>58</v>
      </c>
      <c r="AL21" s="155" t="s">
        <v>23</v>
      </c>
      <c r="AM21" s="179" t="s">
        <v>59</v>
      </c>
      <c r="AN21" s="157" t="s">
        <v>58</v>
      </c>
      <c r="AO21" s="155" t="s">
        <v>23</v>
      </c>
      <c r="AP21" s="179" t="s">
        <v>59</v>
      </c>
      <c r="AQ21" s="157" t="s">
        <v>58</v>
      </c>
      <c r="AR21" s="155" t="s">
        <v>23</v>
      </c>
      <c r="AS21" s="179" t="s">
        <v>59</v>
      </c>
      <c r="AT21" s="157" t="s">
        <v>58</v>
      </c>
      <c r="AU21" s="188"/>
      <c r="AV21" s="177"/>
      <c r="AX21" s="171" t="s">
        <v>23</v>
      </c>
      <c r="AY21" s="179" t="s">
        <v>59</v>
      </c>
      <c r="AZ21" s="157" t="s">
        <v>58</v>
      </c>
      <c r="BA21" s="46" t="s">
        <v>63</v>
      </c>
    </row>
    <row r="22" spans="2:53" ht="19.5" customHeight="1" thickBot="1">
      <c r="B22" s="101"/>
      <c r="C22" s="196"/>
      <c r="D22" s="199"/>
      <c r="E22" s="196"/>
      <c r="F22" s="205"/>
      <c r="G22" s="206"/>
      <c r="H22" s="208"/>
      <c r="I22" s="173" t="s">
        <v>24</v>
      </c>
      <c r="J22" s="174"/>
      <c r="K22" s="175" t="s">
        <v>25</v>
      </c>
      <c r="L22" s="174"/>
      <c r="M22" s="213"/>
      <c r="N22" s="156"/>
      <c r="O22" s="180"/>
      <c r="P22" s="158"/>
      <c r="Q22" s="156"/>
      <c r="R22" s="180"/>
      <c r="S22" s="158"/>
      <c r="T22" s="156"/>
      <c r="U22" s="180"/>
      <c r="V22" s="158"/>
      <c r="W22" s="156"/>
      <c r="X22" s="180"/>
      <c r="Y22" s="158"/>
      <c r="Z22" s="156"/>
      <c r="AA22" s="180"/>
      <c r="AB22" s="158"/>
      <c r="AC22" s="156"/>
      <c r="AD22" s="180"/>
      <c r="AE22" s="158"/>
      <c r="AF22" s="156"/>
      <c r="AG22" s="180"/>
      <c r="AH22" s="158"/>
      <c r="AI22" s="156"/>
      <c r="AJ22" s="180"/>
      <c r="AK22" s="158"/>
      <c r="AL22" s="156"/>
      <c r="AM22" s="180"/>
      <c r="AN22" s="158"/>
      <c r="AO22" s="156"/>
      <c r="AP22" s="180"/>
      <c r="AQ22" s="158"/>
      <c r="AR22" s="156"/>
      <c r="AS22" s="180"/>
      <c r="AT22" s="158"/>
      <c r="AU22" s="189"/>
      <c r="AV22" s="178"/>
      <c r="AX22" s="172"/>
      <c r="AY22" s="180"/>
      <c r="AZ22" s="158"/>
      <c r="BA22" s="46" t="s">
        <v>64</v>
      </c>
    </row>
    <row r="23" spans="2:53">
      <c r="B23" s="106" t="s">
        <v>78</v>
      </c>
      <c r="C23" s="107"/>
      <c r="D23" s="159" t="s">
        <v>29</v>
      </c>
      <c r="E23" s="160"/>
      <c r="F23" s="214">
        <v>39539</v>
      </c>
      <c r="G23" s="215"/>
      <c r="H23" s="218" t="s">
        <v>55</v>
      </c>
      <c r="I23" s="161">
        <v>39599</v>
      </c>
      <c r="J23" s="162"/>
      <c r="K23" s="163">
        <f>IF(I23&gt;0,DATE($I$9+2018,3,31),"")</f>
        <v>43921</v>
      </c>
      <c r="L23" s="164"/>
      <c r="M23" s="165">
        <f>IF(DAY(I23)=1,DATE(YEAR(I23)+10,MONTH(I23),1),IF(DAY(I23)&gt;1,DATE(YEAR(I23)+10,MONTH(I23)+1,1),""))</f>
        <v>43252</v>
      </c>
      <c r="N23" s="150">
        <v>1</v>
      </c>
      <c r="O23" s="154" t="str">
        <f>IF(AND(DATE($I$9+2018,3,31)&gt;=$F23,$F23&lt;&gt;"",$N23&lt;&gt;""),"○",IF(AND(DATE($I$9+2018,3,31)&lt;$F23,$N23&lt;&gt;""),"－",IF(AND($F23="",$N23&lt;&gt;""),"×","")))</f>
        <v>○</v>
      </c>
      <c r="P23" s="72" t="str">
        <f>IF(AND($M23&lt;=N$20,$I24="",$N23&lt;&gt;""),"○",IF(AND($M23&lt;=N$20,$I24&gt;N$20,$I24&lt;&gt;"",$N23&lt;&gt;""),"○",IF(OR($M23="",N$23=""),"","－")))</f>
        <v>○</v>
      </c>
      <c r="Q23" s="150">
        <v>1</v>
      </c>
      <c r="R23" s="154" t="str">
        <f>IF(AND(DATE($I$9+2018,4,30)&gt;=$F23,$F23&lt;&gt;"",$Q23&lt;&gt;""),"○",IF(AND(DATE($I$9+2018,4,30)&lt;$F23,$Q23&lt;&gt;""),"－",IF(AND($F23="",$Q23&lt;&gt;""),"×","")))</f>
        <v>○</v>
      </c>
      <c r="S23" s="153" t="str">
        <f>IF(AND($M23&lt;=Q$20,$I24="",$Q23&lt;&gt;""),"○",IF(AND($M23&lt;=Q$20,$I24&gt;Q$20,$I24&lt;&gt;"",$Q23&lt;&gt;""),"○",IF(OR($M23="",$Q23=""),"","－")))</f>
        <v>○</v>
      </c>
      <c r="T23" s="150">
        <v>1</v>
      </c>
      <c r="U23" s="154" t="str">
        <f>IF(AND(DATE($I$9+2018,5,31)&gt;=$F23,$F23&lt;&gt;"",$T23&lt;&gt;""),"○",IF(AND(DATE($I$9+2018,5,31)&lt;$F23,$T23&lt;&gt;""),"－",IF(AND($F23="",$T23&lt;&gt;""),"×","")))</f>
        <v>○</v>
      </c>
      <c r="V23" s="72" t="str">
        <f>IF(AND($M23&lt;=T$20,$I24="",$T23&lt;&gt;""),"○",IF(AND($M23&lt;=T$20,$I24&gt;T$20,$I24&lt;&gt;"",$T23&lt;&gt;""),"○",IF(OR($M23="",$T23=""),"","－")))</f>
        <v>○</v>
      </c>
      <c r="W23" s="150">
        <v>1</v>
      </c>
      <c r="X23" s="154" t="str">
        <f>IF(AND(DATE($I$9+2018,6,30)&gt;=$F23,$F23&lt;&gt;"",$W23&lt;&gt;""),"○",IF(AND(DATE($I$9+2018,6,30)&lt;$F23,$W23&lt;&gt;""),"－",IF(AND($F23="",$W23&lt;&gt;""),"×","")))</f>
        <v>○</v>
      </c>
      <c r="Y23" s="72" t="str">
        <f>IF(AND($M23&lt;=W$20,$I24="",$W23&lt;&gt;""),"○",IF(AND($M23&lt;=W$20,$I24&gt;W$20,$I24&lt;&gt;"",$W23&lt;&gt;""),"○",IF(OR($M23="",$W23=""),"","－")))</f>
        <v>○</v>
      </c>
      <c r="Z23" s="150">
        <v>1</v>
      </c>
      <c r="AA23" s="154" t="str">
        <f>IF(AND(DATE($I$9+2018,7,31)&gt;=$F23,$F23&lt;&gt;"",$Z23&lt;&gt;""),"○",IF(AND(DATE($I$9+2018,7,31)&lt;$F23,$Z23&lt;&gt;""),"－",IF(AND($F23="",$Z23&lt;&gt;""),"×","")))</f>
        <v>○</v>
      </c>
      <c r="AB23" s="72" t="str">
        <f>IF(AND($M23&lt;=Z$20,$I24="",$Z23&lt;&gt;""),"○",IF(AND($M23&lt;=Z$20,$I24&gt;Z$20,$I24&lt;&gt;"",$Z23&lt;&gt;""),"○",IF(OR($M23="",$Z23=""),"","－")))</f>
        <v>○</v>
      </c>
      <c r="AC23" s="150">
        <v>1</v>
      </c>
      <c r="AD23" s="154" t="str">
        <f>IF(AND(DATE($I$9+2018,8,31)&gt;=$F23,$F23&lt;&gt;"",$AC23&lt;&gt;""),"○",IF(AND(DATE($I$9+2018,8,31)&lt;$F23,$AC23&lt;&gt;""),"－",IF(AND($F23="",$AC23&lt;&gt;""),"×","")))</f>
        <v>○</v>
      </c>
      <c r="AE23" s="72" t="str">
        <f>IF(AND($M23&lt;=AC$20,$I24="",$AC23&lt;&gt;""),"○",IF(AND($M23&lt;=AC$20,$I24&gt;AC$20,$I24&lt;&gt;"",$AC23&lt;&gt;""),"○",IF(OR($M23="",$AC23=""),"","－")))</f>
        <v>○</v>
      </c>
      <c r="AF23" s="150">
        <v>1</v>
      </c>
      <c r="AG23" s="154" t="str">
        <f>IF(AND(DATE($I$9+2018,9,30)&gt;=$F23,$F23&lt;&gt;"",$AF23&lt;&gt;""),"○",IF(AND(DATE($I$9+2018,9,30)&lt;$F23,$AF23&lt;&gt;""),"－",IF(AND($F23="",$AF23&lt;&gt;""),"×","")))</f>
        <v>○</v>
      </c>
      <c r="AH23" s="72" t="str">
        <f>IF(AND($M23&lt;=AF$20,$I24="",$AF23&lt;&gt;""),"○",IF(AND($M23&lt;=AF$20,$I24&gt;AF$20,$I24&lt;&gt;"",$AF23&lt;&gt;""),"○",IF(OR($M23="",$AF23=""),"","－")))</f>
        <v>○</v>
      </c>
      <c r="AI23" s="150">
        <v>1</v>
      </c>
      <c r="AJ23" s="154" t="str">
        <f>IF(AND(DATE($I$9+2018,10,31)&gt;=$F23,$F23&lt;&gt;"",$AI23&lt;&gt;""),"○",IF(AND(DATE($I$9+2018,10,31)&lt;$F23,$AI23&lt;&gt;""),"－",IF(AND($F23="",$AI23&lt;&gt;""),"×","")))</f>
        <v>○</v>
      </c>
      <c r="AK23" s="72" t="str">
        <f>IF(AND($M23&lt;=AI$20,$I24="",$AI23&lt;&gt;""),"○",IF(AND($M23&lt;=AI$20,$I24&gt;AI$20,$I24&lt;&gt;"",$AI23&lt;&gt;""),"○",IF(OR($M23="",$AI23=""),"","－")))</f>
        <v>○</v>
      </c>
      <c r="AL23" s="150">
        <v>1</v>
      </c>
      <c r="AM23" s="154" t="str">
        <f>IF(AND(DATE($I$9+2018,11,30)&gt;=$F23,$F23&lt;&gt;"",$AL23&lt;&gt;""),"○",IF(AND(DATE($I$9+2018,11,30)&lt;$F23,$AL23&lt;&gt;""),"－",IF(AND($F23="",$AL23&lt;&gt;""),"×","")))</f>
        <v>○</v>
      </c>
      <c r="AN23" s="72" t="str">
        <f>IF(AND($M23&lt;=AL$20,$I24="",$AL23&lt;&gt;""),"○",IF(AND($M23&lt;=AL$20,$I24&gt;AL$20,$I24&lt;&gt;"",$AL23&lt;&gt;""),"○",IF(OR($M23="",$AL23=""),"","－")))</f>
        <v>○</v>
      </c>
      <c r="AO23" s="150">
        <v>1</v>
      </c>
      <c r="AP23" s="154" t="str">
        <f>IF(AND(DATE($I$9+2018,12,31)&gt;=$F23,$F23&lt;&gt;"",$AO23&lt;&gt;""),"○",IF(AND(DATE($I$9+2018,12,31)&lt;$F23,$AO23&lt;&gt;""),"－",IF(AND($F23="",$AO23&lt;&gt;""),"×","")))</f>
        <v>○</v>
      </c>
      <c r="AQ23" s="72" t="str">
        <f>IF(AND($M23&lt;=AO$20,$I24="",$AO23&lt;&gt;""),"○",IF(AND($M23&lt;=AO$20,$I24&gt;AO$20,$I24&lt;&gt;"",$AO23&lt;&gt;""),"○",IF(OR($M23="",$AO23=""),"","－")))</f>
        <v>○</v>
      </c>
      <c r="AR23" s="150">
        <v>1</v>
      </c>
      <c r="AS23" s="154" t="str">
        <f>IF(AND(DATE($I$9+2019,1,31)&gt;=$F23,$F23&lt;&gt;"",$AR23&lt;&gt;""),"○",IF(AND(DATE($I$9+2019,1,31)&lt;$F23,$AR23&lt;&gt;""),"－",IF(AND($F23="",$AR23&lt;&gt;""),"×","")))</f>
        <v>○</v>
      </c>
      <c r="AT23" s="72" t="str">
        <f>IF(AND($M23&lt;=AR$20,$I24="",$AR23&lt;&gt;""),"○",IF(AND($M23&lt;=AR$20,$I24&gt;AR$20,$I24&lt;&gt;"",$AR23&lt;&gt;""),"○",IF(OR($M23="",$AR23=""),"","－")))</f>
        <v>○</v>
      </c>
      <c r="AU23" s="28"/>
      <c r="AV23" s="151"/>
      <c r="AW23" s="29"/>
      <c r="AX23" s="152">
        <v>1</v>
      </c>
      <c r="AY23" s="154" t="str">
        <f>IF(AND(DATE($I$9+2019,2,28)&gt;=$F23,$F23&lt;&gt;"",$AX23&lt;&gt;""),"○",IF(AND(DATE($I$9+2019,2,28)&lt;$F23,$AX23&lt;&gt;""),"－",IF(AND($F23="",$AX23&lt;&gt;""),"×","")))</f>
        <v>○</v>
      </c>
      <c r="AZ23" s="118" t="str">
        <f>IF(AND($M23&lt;=AX$20,$I24="",$AX23&lt;&gt;""),"○",IF(AND($M23&lt;=AX$20,$I24&gt;AX$20,$I24&lt;&gt;"",$AX23&lt;&gt;""),"○",IF(OR($M23="",$AX23=""),"","－")))</f>
        <v>○</v>
      </c>
      <c r="BA23" s="46" t="s">
        <v>65</v>
      </c>
    </row>
    <row r="24" spans="2:53">
      <c r="B24" s="129"/>
      <c r="C24" s="130"/>
      <c r="D24" s="131"/>
      <c r="E24" s="130"/>
      <c r="F24" s="138"/>
      <c r="G24" s="139"/>
      <c r="H24" s="134"/>
      <c r="I24" s="140"/>
      <c r="J24" s="141"/>
      <c r="K24" s="148" t="str">
        <f>IF(I23&gt;0,DATEDIF(I23,K23,"Y")&amp;"年"&amp;DATEDIF(I23,K23,"YM")&amp;"月","")</f>
        <v>11年10月</v>
      </c>
      <c r="L24" s="149"/>
      <c r="M24" s="166"/>
      <c r="N24" s="80"/>
      <c r="O24" s="77"/>
      <c r="P24" s="72"/>
      <c r="Q24" s="80"/>
      <c r="R24" s="77"/>
      <c r="S24" s="72"/>
      <c r="T24" s="80"/>
      <c r="U24" s="77"/>
      <c r="V24" s="72"/>
      <c r="W24" s="80"/>
      <c r="X24" s="77"/>
      <c r="Y24" s="72"/>
      <c r="Z24" s="80"/>
      <c r="AA24" s="77"/>
      <c r="AB24" s="72"/>
      <c r="AC24" s="80"/>
      <c r="AD24" s="77"/>
      <c r="AE24" s="72"/>
      <c r="AF24" s="80"/>
      <c r="AG24" s="77"/>
      <c r="AH24" s="72"/>
      <c r="AI24" s="80"/>
      <c r="AJ24" s="77"/>
      <c r="AK24" s="72"/>
      <c r="AL24" s="80"/>
      <c r="AM24" s="77"/>
      <c r="AN24" s="72"/>
      <c r="AO24" s="80"/>
      <c r="AP24" s="77"/>
      <c r="AQ24" s="72"/>
      <c r="AR24" s="80"/>
      <c r="AS24" s="77"/>
      <c r="AT24" s="72"/>
      <c r="AU24" s="28"/>
      <c r="AV24" s="151"/>
      <c r="AW24" s="29"/>
      <c r="AX24" s="117"/>
      <c r="AY24" s="77"/>
      <c r="AZ24" s="118"/>
      <c r="BA24" s="46" t="s">
        <v>66</v>
      </c>
    </row>
    <row r="25" spans="2:53">
      <c r="B25" s="106" t="s">
        <v>79</v>
      </c>
      <c r="C25" s="107"/>
      <c r="D25" s="110" t="s">
        <v>30</v>
      </c>
      <c r="E25" s="107"/>
      <c r="F25" s="136">
        <v>39561</v>
      </c>
      <c r="G25" s="137"/>
      <c r="H25" s="133" t="s">
        <v>55</v>
      </c>
      <c r="I25" s="125">
        <v>40162</v>
      </c>
      <c r="J25" s="126"/>
      <c r="K25" s="127">
        <f>IF(I25&gt;0,DATE($I$9+2018,3,31),"")</f>
        <v>43921</v>
      </c>
      <c r="L25" s="128"/>
      <c r="M25" s="112">
        <f t="shared" ref="M25" si="0">IF(DAY(I25)=1,DATE(YEAR(I25)+10,MONTH(I25),1),IF(DAY(I25)&gt;1,DATE(YEAR(I25)+10,MONTH(I25)+1,1),""))</f>
        <v>43831</v>
      </c>
      <c r="N25" s="73">
        <v>0.4</v>
      </c>
      <c r="O25" s="76" t="str">
        <f>IF(AND(DATE($I$9+2018,3,31)&gt;=$F25,$F25&lt;&gt;"",$N25&lt;&gt;""),"○",IF(AND(DATE($I$9+2018,3,31)&lt;$F25,$N25&lt;&gt;""),"－",IF(AND($F25="",$N25&lt;&gt;""),"×","")))</f>
        <v>○</v>
      </c>
      <c r="P25" s="72" t="str">
        <f>IF(AND($M25&lt;=N$20,$I26="",$N25&lt;&gt;""),"○",IF(AND($M25&lt;=N$20,$I26&gt;N$20,$I26&lt;&gt;"",$N25&lt;&gt;""),"○",IF(OR($M25="",N$25=""),"","－")))</f>
        <v>○</v>
      </c>
      <c r="Q25" s="73">
        <v>0.4</v>
      </c>
      <c r="R25" s="76" t="str">
        <f>IF(AND(DATE($I$9+2018,4,30)&gt;=$F25,$F25&lt;&gt;"",$Q25&lt;&gt;""),"○",IF(AND(DATE($I$9+2018,4,30)&lt;$F25,$Q25&lt;&gt;""),"－",IF(AND($F25="",$Q25&lt;&gt;""),"×","")))</f>
        <v>○</v>
      </c>
      <c r="S25" s="123" t="str">
        <f>IF(AND($M25&lt;=Q$20,$I26="",$Q25&lt;&gt;""),"○",IF(AND($M25&lt;=Q$20,$I26&gt;Q$20,$I26&lt;&gt;"",$Q25&lt;&gt;""),"○",IF(OR($M25="",$Q25=""),"","－")))</f>
        <v>○</v>
      </c>
      <c r="T25" s="73">
        <v>0.4</v>
      </c>
      <c r="U25" s="76" t="str">
        <f>IF(AND(DATE($I$9+2018,5,31)&gt;=$F25,$F25&lt;&gt;"",$T25&lt;&gt;""),"○",IF(AND(DATE($I$9+2018,5,31)&lt;$F25,$T25&lt;&gt;""),"－",IF(AND($F25="",$T25&lt;&gt;""),"×","")))</f>
        <v>○</v>
      </c>
      <c r="V25" s="72" t="str">
        <f>IF(AND($M25&lt;=T$20,$I26="",$T25&lt;&gt;""),"○",IF(AND($M25&lt;=T$20,$I26&gt;T$20,$I26&lt;&gt;"",$T25&lt;&gt;""),"○",IF(OR($M25="",$T25=""),"","－")))</f>
        <v>○</v>
      </c>
      <c r="W25" s="73">
        <v>0.4</v>
      </c>
      <c r="X25" s="76" t="str">
        <f>IF(AND(DATE($I$9+2018,6,30)&gt;=$F25,$F25&lt;&gt;"",$W25&lt;&gt;""),"○",IF(AND(DATE($I$9+2018,6,30)&lt;$F25,$W25&lt;&gt;""),"－",IF(AND($F25="",$W25&lt;&gt;""),"×","")))</f>
        <v>○</v>
      </c>
      <c r="Y25" s="72" t="str">
        <f>IF(AND($M25&lt;=W$20,$I26="",$W25&lt;&gt;""),"○",IF(AND($M25&lt;=W$20,$I26&gt;W$20,$I26&lt;&gt;"",$W25&lt;&gt;""),"○",IF(OR($M25="",$W25=""),"","－")))</f>
        <v>○</v>
      </c>
      <c r="Z25" s="73"/>
      <c r="AA25" s="76" t="str">
        <f>IF(AND(DATE($I$9+2018,7,31)&gt;=$F25,$F25&lt;&gt;"",$Z25&lt;&gt;""),"○",IF(AND(DATE($I$9+2018,7,31)&lt;$F25,$Z25&lt;&gt;""),"－",IF(AND($F25="",$Z25&lt;&gt;""),"×","")))</f>
        <v/>
      </c>
      <c r="AB25" s="72" t="str">
        <f>IF(AND($M25&lt;=Z$20,$I26="",$Z25&lt;&gt;""),"○",IF(AND($M25&lt;=Z$20,$I26&gt;Z$20,$I26&lt;&gt;"",$Z25&lt;&gt;""),"○",IF(OR($M25="",$Z25=""),"","－")))</f>
        <v/>
      </c>
      <c r="AC25" s="73"/>
      <c r="AD25" s="76" t="str">
        <f>IF(AND(DATE($I$9+2018,8,31)&gt;=$F25,$F25&lt;&gt;"",$AC25&lt;&gt;""),"○",IF(AND(DATE($I$9+2018,8,31)&lt;$F25,$AC25&lt;&gt;""),"－",IF(AND($F25="",$AC25&lt;&gt;""),"×","")))</f>
        <v/>
      </c>
      <c r="AE25" s="72" t="str">
        <f>IF(AND($M25&lt;=AC$20,$I26="",$AC25&lt;&gt;""),"○",IF(AND($M25&lt;=AC$20,$I26&gt;AC$20,$I26&lt;&gt;"",$AC25&lt;&gt;""),"○",IF(OR($M25="",$AC25=""),"","－")))</f>
        <v/>
      </c>
      <c r="AF25" s="73"/>
      <c r="AG25" s="76" t="str">
        <f>IF(AND(DATE($I$9+2018,9,30)&gt;=$F25,$F25&lt;&gt;"",$AF25&lt;&gt;""),"○",IF(AND(DATE($I$9+2018,9,30)&lt;$F25,$AF25&lt;&gt;""),"－",IF(AND($F25="",$AF25&lt;&gt;""),"×","")))</f>
        <v/>
      </c>
      <c r="AH25" s="72" t="str">
        <f>IF(AND($M25&lt;=AF$20,$I26="",$AF25&lt;&gt;""),"○",IF(AND($M25&lt;=AF$20,$I26&gt;AF$20,$I26&lt;&gt;"",$AF25&lt;&gt;""),"○",IF(OR($M25="",$AF25=""),"","－")))</f>
        <v/>
      </c>
      <c r="AI25" s="73"/>
      <c r="AJ25" s="76" t="str">
        <f>IF(AND(DATE($I$9+2018,10,31)&gt;=$F25,$F25&lt;&gt;"",$AI25&lt;&gt;""),"○",IF(AND(DATE($I$9+2018,10,31)&lt;$F25,$AI25&lt;&gt;""),"－",IF(AND($F25="",$AI25&lt;&gt;""),"×","")))</f>
        <v/>
      </c>
      <c r="AK25" s="72" t="str">
        <f>IF(AND($M25&lt;=AI$20,$I26="",$AI25&lt;&gt;""),"○",IF(AND($M25&lt;=AI$20,$I26&gt;AI$20,$I26&lt;&gt;"",$AI25&lt;&gt;""),"○",IF(OR($M25="",$AI25=""),"","－")))</f>
        <v/>
      </c>
      <c r="AL25" s="73"/>
      <c r="AM25" s="76" t="str">
        <f>IF(AND(DATE($I$9+2018,11,30)&gt;=$F25,$F25&lt;&gt;"",$AL25&lt;&gt;""),"○",IF(AND(DATE($I$9+2018,11,30)&lt;$F25,$AL25&lt;&gt;""),"－",IF(AND($F25="",$AL25&lt;&gt;""),"×","")))</f>
        <v/>
      </c>
      <c r="AN25" s="72" t="str">
        <f>IF(AND($M25&lt;=AL$20,$I26="",$AL25&lt;&gt;""),"○",IF(AND($M25&lt;=AL$20,$I26&gt;AL$20,$I26&lt;&gt;"",$AL25&lt;&gt;""),"○",IF(OR($M25="",$AL25=""),"","－")))</f>
        <v/>
      </c>
      <c r="AO25" s="73"/>
      <c r="AP25" s="76" t="str">
        <f>IF(AND(DATE($I$9+2018,12,31)&gt;=$F25,$F25&lt;&gt;"",$AO25&lt;&gt;""),"○",IF(AND(DATE($I$9+2018,12,31)&lt;$F25,$AO25&lt;&gt;""),"－",IF(AND($F25="",$AO25&lt;&gt;""),"×","")))</f>
        <v/>
      </c>
      <c r="AQ25" s="72" t="str">
        <f>IF(AND($M25&lt;=AO$20,$I26="",$AO25&lt;&gt;""),"○",IF(AND($M25&lt;=AO$20,$I26&gt;AO$20,$I26&lt;&gt;"",$AO25&lt;&gt;""),"○",IF(OR($M25="",$AO25=""),"","－")))</f>
        <v/>
      </c>
      <c r="AR25" s="73"/>
      <c r="AS25" s="76" t="str">
        <f>IF(AND(DATE($I$9+2019,1,31)&gt;=$F25,$F25&lt;&gt;"",$AR25&lt;&gt;""),"○",IF(AND(DATE($I$9+2019,1,31)&lt;$F25,$AR25&lt;&gt;""),"－",IF(AND($F25="",$AR25&lt;&gt;""),"×","")))</f>
        <v/>
      </c>
      <c r="AT25" s="72" t="str">
        <f>IF(AND($M25&lt;=AR$20,$I26="",$AR25&lt;&gt;""),"○",IF(AND($M25&lt;=AR$20,$I26&gt;AR$20,$I26&lt;&gt;"",$AR25&lt;&gt;""),"○",IF(OR($M25="",$AR25=""),"","－")))</f>
        <v/>
      </c>
      <c r="AU25" s="28"/>
      <c r="AV25" s="151"/>
      <c r="AW25" s="29"/>
      <c r="AX25" s="81"/>
      <c r="AY25" s="76" t="str">
        <f>IF(AND(DATE($I$9+2019,2,28)&gt;=$F25,$F25&lt;&gt;"",$AX25&lt;&gt;""),"○",IF(AND(DATE($I$9+2019,2,28)&lt;$F25,$AX25&lt;&gt;""),"－",IF(AND($F25="",$AX25&lt;&gt;""),"×","")))</f>
        <v/>
      </c>
      <c r="AZ25" s="118" t="str">
        <f>IF(AND($M25&lt;=AX$20,$I26="",$AX25&lt;&gt;""),"○",IF(AND($M25&lt;=AX$20,$I26&gt;AX$20,$I26&lt;&gt;"",$AX25&lt;&gt;""),"○",IF(OR($M25="",$AX25=""),"","－")))</f>
        <v/>
      </c>
      <c r="BA25" s="46" t="s">
        <v>67</v>
      </c>
    </row>
    <row r="26" spans="2:53">
      <c r="B26" s="129"/>
      <c r="C26" s="130"/>
      <c r="D26" s="131"/>
      <c r="E26" s="130"/>
      <c r="F26" s="138"/>
      <c r="G26" s="139"/>
      <c r="H26" s="134"/>
      <c r="I26" s="140">
        <v>44043</v>
      </c>
      <c r="J26" s="141"/>
      <c r="K26" s="148" t="str">
        <f>IF(I25&gt;0,DATEDIF(I25,K25,"Y")&amp;"年"&amp;DATEDIF(I25,K25,"YM")&amp;"月","")</f>
        <v>10年3月</v>
      </c>
      <c r="L26" s="149"/>
      <c r="M26" s="132"/>
      <c r="N26" s="74"/>
      <c r="O26" s="77"/>
      <c r="P26" s="72"/>
      <c r="Q26" s="74"/>
      <c r="R26" s="77"/>
      <c r="S26" s="124"/>
      <c r="T26" s="74"/>
      <c r="U26" s="77"/>
      <c r="V26" s="72"/>
      <c r="W26" s="74"/>
      <c r="X26" s="77"/>
      <c r="Y26" s="72"/>
      <c r="Z26" s="74"/>
      <c r="AA26" s="77"/>
      <c r="AB26" s="72"/>
      <c r="AC26" s="74"/>
      <c r="AD26" s="77"/>
      <c r="AE26" s="72"/>
      <c r="AF26" s="74"/>
      <c r="AG26" s="77"/>
      <c r="AH26" s="72"/>
      <c r="AI26" s="74"/>
      <c r="AJ26" s="77"/>
      <c r="AK26" s="72"/>
      <c r="AL26" s="74"/>
      <c r="AM26" s="77"/>
      <c r="AN26" s="72"/>
      <c r="AO26" s="74"/>
      <c r="AP26" s="77"/>
      <c r="AQ26" s="72"/>
      <c r="AR26" s="74"/>
      <c r="AS26" s="77"/>
      <c r="AT26" s="72"/>
      <c r="AU26" s="28"/>
      <c r="AV26" s="151"/>
      <c r="AW26" s="29"/>
      <c r="AX26" s="82"/>
      <c r="AY26" s="77"/>
      <c r="AZ26" s="118"/>
      <c r="BA26" s="46" t="s">
        <v>68</v>
      </c>
    </row>
    <row r="27" spans="2:53">
      <c r="B27" s="106" t="s">
        <v>79</v>
      </c>
      <c r="C27" s="107"/>
      <c r="D27" s="110" t="s">
        <v>31</v>
      </c>
      <c r="E27" s="107"/>
      <c r="F27" s="136">
        <v>39903</v>
      </c>
      <c r="G27" s="137"/>
      <c r="H27" s="133" t="s">
        <v>55</v>
      </c>
      <c r="I27" s="125">
        <v>41000</v>
      </c>
      <c r="J27" s="126"/>
      <c r="K27" s="127">
        <f>IF(I27&gt;0,DATE($I$9+2018,3,31),"")</f>
        <v>43921</v>
      </c>
      <c r="L27" s="128"/>
      <c r="M27" s="112">
        <f t="shared" ref="M27" si="1">IF(DAY(I27)=1,DATE(YEAR(I27)+10,MONTH(I27),1),IF(DAY(I27)&gt;1,DATE(YEAR(I27)+10,MONTH(I27)+1,1),""))</f>
        <v>44652</v>
      </c>
      <c r="N27" s="73">
        <v>1</v>
      </c>
      <c r="O27" s="76" t="str">
        <f>IF(AND(DATE($I$9+2018,3,31)&gt;=$F27,$F27&lt;&gt;"",$N27&lt;&gt;""),"○",IF(AND(DATE($I$9+2018,3,31)&lt;$F27,$N27&lt;&gt;""),"－",IF(AND($F27="",$N27&lt;&gt;""),"×","")))</f>
        <v>○</v>
      </c>
      <c r="P27" s="72" t="str">
        <f>IF(AND($M27&lt;=N$20,$I28="",$N27&lt;&gt;""),"○",IF(AND($M27&lt;=N$20,$I28&gt;N$20,$I28&lt;&gt;"",$N27&lt;&gt;""),"○",IF(OR($M27="",N$27=""),"","－")))</f>
        <v>－</v>
      </c>
      <c r="Q27" s="73">
        <v>1</v>
      </c>
      <c r="R27" s="76" t="str">
        <f>IF(AND(DATE($I$9+2018,4,30)&gt;=$F27,$F27&lt;&gt;"",$Q27&lt;&gt;""),"○",IF(AND(DATE($I$9+2018,4,30)&lt;$F27,$Q27&lt;&gt;""),"－",IF(AND($F27="",$Q27&lt;&gt;""),"×","")))</f>
        <v>○</v>
      </c>
      <c r="S27" s="123" t="str">
        <f>IF(AND($M27&lt;=Q$20,$I28="",$Q27&lt;&gt;""),"○",IF(AND($M27&lt;=Q$20,$I28&gt;Q$20,$I28&lt;&gt;"",$Q27&lt;&gt;""),"○",IF(OR($M27="",$Q27=""),"","－")))</f>
        <v>－</v>
      </c>
      <c r="T27" s="73">
        <v>1</v>
      </c>
      <c r="U27" s="76" t="str">
        <f>IF(AND(DATE($I$9+2018,5,31)&gt;=$F27,$F27&lt;&gt;"",$T27&lt;&gt;""),"○",IF(AND(DATE($I$9+2018,5,31)&lt;$F27,$T27&lt;&gt;""),"－",IF(AND($F27="",$T27&lt;&gt;""),"×","")))</f>
        <v>○</v>
      </c>
      <c r="V27" s="72" t="str">
        <f>IF(AND($M27&lt;=T$20,$I28="",$T27&lt;&gt;""),"○",IF(AND($M27&lt;=T$20,$I28&gt;T$20,$I28&lt;&gt;"",$T27&lt;&gt;""),"○",IF(OR($M27="",$T27=""),"","－")))</f>
        <v>－</v>
      </c>
      <c r="W27" s="73">
        <v>1</v>
      </c>
      <c r="X27" s="76" t="str">
        <f>IF(AND(DATE($I$9+2018,6,30)&gt;=$F27,$F27&lt;&gt;"",$W27&lt;&gt;""),"○",IF(AND(DATE($I$9+2018,6,30)&lt;$F27,$W27&lt;&gt;""),"－",IF(AND($F27="",$W27&lt;&gt;""),"×","")))</f>
        <v>○</v>
      </c>
      <c r="Y27" s="72" t="str">
        <f>IF(AND($M27&lt;=W$20,$I28="",$W27&lt;&gt;""),"○",IF(AND($M27&lt;=W$20,$I28&gt;W$20,$I28&lt;&gt;"",$W27&lt;&gt;""),"○",IF(OR($M27="",$W27=""),"","－")))</f>
        <v>－</v>
      </c>
      <c r="Z27" s="73">
        <v>1</v>
      </c>
      <c r="AA27" s="76" t="str">
        <f>IF(AND(DATE($I$9+2018,7,31)&gt;=$F27,$F27&lt;&gt;"",$Z27&lt;&gt;""),"○",IF(AND(DATE($I$9+2018,7,31)&lt;$F27,$Z27&lt;&gt;""),"－",IF(AND($F27="",$Z27&lt;&gt;""),"×","")))</f>
        <v>○</v>
      </c>
      <c r="AB27" s="72" t="str">
        <f>IF(AND($M27&lt;=Z$20,$I28="",$Z27&lt;&gt;""),"○",IF(AND($M27&lt;=Z$20,$I28&gt;Z$20,$I28&lt;&gt;"",$Z27&lt;&gt;""),"○",IF(OR($M27="",$Z27=""),"","－")))</f>
        <v>－</v>
      </c>
      <c r="AC27" s="73">
        <v>1</v>
      </c>
      <c r="AD27" s="76" t="str">
        <f>IF(AND(DATE($I$9+2018,8,31)&gt;=$F27,$F27&lt;&gt;"",$AC27&lt;&gt;""),"○",IF(AND(DATE($I$9+2018,8,31)&lt;$F27,$AC27&lt;&gt;""),"－",IF(AND($F27="",$AC27&lt;&gt;""),"×","")))</f>
        <v>○</v>
      </c>
      <c r="AE27" s="72" t="str">
        <f>IF(AND($M27&lt;=AC$20,$I28="",$AC27&lt;&gt;""),"○",IF(AND($M27&lt;=AC$20,$I28&gt;AC$20,$I28&lt;&gt;"",$AC27&lt;&gt;""),"○",IF(OR($M27="",$AC27=""),"","－")))</f>
        <v>－</v>
      </c>
      <c r="AF27" s="73">
        <v>1</v>
      </c>
      <c r="AG27" s="76" t="str">
        <f>IF(AND(DATE($I$9+2018,9,30)&gt;=$F27,$F27&lt;&gt;"",$AF27&lt;&gt;""),"○",IF(AND(DATE($I$9+2018,9,30)&lt;$F27,$AF27&lt;&gt;""),"－",IF(AND($F27="",$AF27&lt;&gt;""),"×","")))</f>
        <v>○</v>
      </c>
      <c r="AH27" s="72" t="str">
        <f>IF(AND($M27&lt;=AF$20,$I28="",$AF27&lt;&gt;""),"○",IF(AND($M27&lt;=AF$20,$I28&gt;AF$20,$I28&lt;&gt;"",$AF27&lt;&gt;""),"○",IF(OR($M27="",$AF27=""),"","－")))</f>
        <v>－</v>
      </c>
      <c r="AI27" s="73">
        <v>1</v>
      </c>
      <c r="AJ27" s="76" t="str">
        <f>IF(AND(DATE($I$9+2018,10,31)&gt;=$F27,$F27&lt;&gt;"",$AI27&lt;&gt;""),"○",IF(AND(DATE($I$9+2018,10,31)&lt;$F27,$AI27&lt;&gt;""),"－",IF(AND($F27="",$AI27&lt;&gt;""),"×","")))</f>
        <v>○</v>
      </c>
      <c r="AK27" s="72" t="str">
        <f>IF(AND($M27&lt;=AI$20,$I28="",$AI27&lt;&gt;""),"○",IF(AND($M27&lt;=AI$20,$I28&gt;AI$20,$I28&lt;&gt;"",$AI27&lt;&gt;""),"○",IF(OR($M27="",$AI27=""),"","－")))</f>
        <v>－</v>
      </c>
      <c r="AL27" s="73">
        <v>1</v>
      </c>
      <c r="AM27" s="76" t="str">
        <f>IF(AND(DATE($I$9+2018,11,30)&gt;=$F27,$F27&lt;&gt;"",$AL27&lt;&gt;""),"○",IF(AND(DATE($I$9+2018,11,30)&lt;$F27,$AL27&lt;&gt;""),"－",IF(AND($F27="",$AL27&lt;&gt;""),"×","")))</f>
        <v>○</v>
      </c>
      <c r="AN27" s="72" t="str">
        <f>IF(AND($M27&lt;=AL$20,$I28="",$AL27&lt;&gt;""),"○",IF(AND($M27&lt;=AL$20,$I28&gt;AL$20,$I28&lt;&gt;"",$AL27&lt;&gt;""),"○",IF(OR($M27="",$AL27=""),"","－")))</f>
        <v>－</v>
      </c>
      <c r="AO27" s="73">
        <v>1</v>
      </c>
      <c r="AP27" s="76" t="str">
        <f>IF(AND(DATE($I$9+2018,12,31)&gt;=$F27,$F27&lt;&gt;"",$AO27&lt;&gt;""),"○",IF(AND(DATE($I$9+2018,12,31)&lt;$F27,$AO27&lt;&gt;""),"－",IF(AND($F27="",$AO27&lt;&gt;""),"×","")))</f>
        <v>○</v>
      </c>
      <c r="AQ27" s="72" t="str">
        <f>IF(AND($M27&lt;=AO$20,$I28="",$AO27&lt;&gt;""),"○",IF(AND($M27&lt;=AO$20,$I28&gt;AO$20,$I28&lt;&gt;"",$AO27&lt;&gt;""),"○",IF(OR($M27="",$AO27=""),"","－")))</f>
        <v>－</v>
      </c>
      <c r="AR27" s="73">
        <v>1</v>
      </c>
      <c r="AS27" s="76" t="str">
        <f>IF(AND(DATE($I$9+2019,1,31)&gt;=$F27,$F27&lt;&gt;"",$AR27&lt;&gt;""),"○",IF(AND(DATE($I$9+2019,1,31)&lt;$F27,$AR27&lt;&gt;""),"－",IF(AND($F27="",$AR27&lt;&gt;""),"×","")))</f>
        <v>○</v>
      </c>
      <c r="AT27" s="72" t="str">
        <f>IF(AND($M27&lt;=AR$20,$I28="",$AR27&lt;&gt;""),"○",IF(AND($M27&lt;=AR$20,$I28&gt;AR$20,$I28&lt;&gt;"",$AR27&lt;&gt;""),"○",IF(OR($M27="",$AR27=""),"","－")))</f>
        <v>－</v>
      </c>
      <c r="AU27" s="28"/>
      <c r="AV27" s="151"/>
      <c r="AW27" s="29"/>
      <c r="AX27" s="81">
        <v>1</v>
      </c>
      <c r="AY27" s="76" t="str">
        <f>IF(AND(DATE($I$9+2019,2,28)&gt;=$F27,$F27&lt;&gt;"",$AX27&lt;&gt;""),"○",IF(AND(DATE($I$9+2019,2,28)&lt;$F27,$AX27&lt;&gt;""),"－",IF(AND($F27="",$AX27&lt;&gt;""),"×","")))</f>
        <v>○</v>
      </c>
      <c r="AZ27" s="118" t="str">
        <f>IF(AND($M27&lt;=AX$20,$I28="",$AX27&lt;&gt;""),"○",IF(AND($M27&lt;=AX$20,$I28&gt;AX$20,$I28&lt;&gt;"",$AX27&lt;&gt;""),"○",IF(OR($M27="",$AX27=""),"","－")))</f>
        <v>－</v>
      </c>
      <c r="BA27" s="46" t="s">
        <v>49</v>
      </c>
    </row>
    <row r="28" spans="2:53">
      <c r="B28" s="129"/>
      <c r="C28" s="130"/>
      <c r="D28" s="131"/>
      <c r="E28" s="130"/>
      <c r="F28" s="138"/>
      <c r="G28" s="139"/>
      <c r="H28" s="134"/>
      <c r="I28" s="140"/>
      <c r="J28" s="141"/>
      <c r="K28" s="148" t="str">
        <f>IF(I27&gt;0,DATEDIF(I27,K27,"Y")&amp;"年"&amp;DATEDIF(I27,K27,"YM")&amp;"月","")</f>
        <v>7年11月</v>
      </c>
      <c r="L28" s="149"/>
      <c r="M28" s="132"/>
      <c r="N28" s="74"/>
      <c r="O28" s="77"/>
      <c r="P28" s="72"/>
      <c r="Q28" s="74"/>
      <c r="R28" s="77"/>
      <c r="S28" s="124"/>
      <c r="T28" s="74"/>
      <c r="U28" s="77"/>
      <c r="V28" s="72"/>
      <c r="W28" s="74"/>
      <c r="X28" s="77"/>
      <c r="Y28" s="72"/>
      <c r="Z28" s="74"/>
      <c r="AA28" s="77"/>
      <c r="AB28" s="72"/>
      <c r="AC28" s="74"/>
      <c r="AD28" s="77"/>
      <c r="AE28" s="72"/>
      <c r="AF28" s="74"/>
      <c r="AG28" s="77"/>
      <c r="AH28" s="72"/>
      <c r="AI28" s="74"/>
      <c r="AJ28" s="77"/>
      <c r="AK28" s="72"/>
      <c r="AL28" s="74"/>
      <c r="AM28" s="77"/>
      <c r="AN28" s="72"/>
      <c r="AO28" s="74"/>
      <c r="AP28" s="77"/>
      <c r="AQ28" s="72"/>
      <c r="AR28" s="74"/>
      <c r="AS28" s="77"/>
      <c r="AT28" s="72"/>
      <c r="AU28" s="28"/>
      <c r="AV28" s="151"/>
      <c r="AW28" s="29"/>
      <c r="AX28" s="82"/>
      <c r="AY28" s="77"/>
      <c r="AZ28" s="118"/>
      <c r="BA28" s="46" t="s">
        <v>2</v>
      </c>
    </row>
    <row r="29" spans="2:53" ht="13.5" customHeight="1">
      <c r="B29" s="106" t="s">
        <v>79</v>
      </c>
      <c r="C29" s="107"/>
      <c r="D29" s="110" t="s">
        <v>32</v>
      </c>
      <c r="E29" s="107"/>
      <c r="F29" s="136"/>
      <c r="G29" s="137"/>
      <c r="H29" s="133" t="s">
        <v>52</v>
      </c>
      <c r="I29" s="125">
        <v>40106</v>
      </c>
      <c r="J29" s="126"/>
      <c r="K29" s="127">
        <f>IF(I29&gt;0,DATE($I$9+2018,3,31),"")</f>
        <v>43921</v>
      </c>
      <c r="L29" s="128"/>
      <c r="M29" s="112">
        <f t="shared" ref="M29" si="2">IF(DAY(I29)=1,DATE(YEAR(I29)+10,MONTH(I29),1),IF(DAY(I29)&gt;1,DATE(YEAR(I29)+10,MONTH(I29)+1,1),""))</f>
        <v>43770</v>
      </c>
      <c r="N29" s="80">
        <v>0.5</v>
      </c>
      <c r="O29" s="76" t="str">
        <f>IF(AND(DATE($I$9+2018,3,31)&gt;=$F29,$F29&lt;&gt;"",$N29&lt;&gt;""),"○",IF(AND(DATE($I$9+2018,3,31)&lt;$F29,$N29&lt;&gt;""),"－",IF(AND($F29="",$N29&lt;&gt;""),"×","")))</f>
        <v>×</v>
      </c>
      <c r="P29" s="72" t="str">
        <f>IF(AND($M29&lt;=N$20,$I30="",$N29&lt;&gt;""),"○",IF(AND($M29&lt;=N$20,$I30&gt;N$20,$I30&lt;&gt;"",$N29&lt;&gt;""),"○",IF(OR($M29="",N$29=""),"","－")))</f>
        <v>○</v>
      </c>
      <c r="Q29" s="80">
        <v>0.5</v>
      </c>
      <c r="R29" s="76" t="str">
        <f>IF(AND(DATE($I$9+2018,4,30)&gt;=$F29,$F29&lt;&gt;"",$Q29&lt;&gt;""),"○",IF(AND(DATE($I$9+2018,4,30)&lt;$F29,$Q29&lt;&gt;""),"－",IF(AND($F29="",$Q29&lt;&gt;""),"×","")))</f>
        <v>×</v>
      </c>
      <c r="S29" s="123" t="str">
        <f>IF(AND($M29&lt;=Q$20,$I30="",$Q29&lt;&gt;""),"○",IF(AND($M29&lt;=Q$20,$I30&gt;Q$20,$I30&lt;&gt;"",$Q29&lt;&gt;""),"○",IF(OR($M29="",$Q29=""),"","－")))</f>
        <v>○</v>
      </c>
      <c r="T29" s="80">
        <v>0.5</v>
      </c>
      <c r="U29" s="76" t="str">
        <f>IF(AND(DATE($I$9+2018,5,31)&gt;=$F29,$F29&lt;&gt;"",$T29&lt;&gt;""),"○",IF(AND(DATE($I$9+2018,5,31)&lt;$F29,$T29&lt;&gt;""),"－",IF(AND($F29="",$T29&lt;&gt;""),"×","")))</f>
        <v>×</v>
      </c>
      <c r="V29" s="72" t="str">
        <f>IF(AND($M29&lt;=T$20,$I30="",$T29&lt;&gt;""),"○",IF(AND($M29&lt;=T$20,$I30&gt;T$20,$I30&lt;&gt;"",$T29&lt;&gt;""),"○",IF(OR($M29="",$T29=""),"","－")))</f>
        <v>○</v>
      </c>
      <c r="W29" s="80">
        <v>0.5</v>
      </c>
      <c r="X29" s="76" t="str">
        <f>IF(AND(DATE($I$9+2018,6,30)&gt;=$F29,$F29&lt;&gt;"",$W29&lt;&gt;""),"○",IF(AND(DATE($I$9+2018,6,30)&lt;$F29,$W29&lt;&gt;""),"－",IF(AND($F29="",$W29&lt;&gt;""),"×","")))</f>
        <v>×</v>
      </c>
      <c r="Y29" s="72" t="str">
        <f>IF(AND($M29&lt;=W$20,$I30="",$W29&lt;&gt;""),"○",IF(AND($M29&lt;=W$20,$I30&gt;W$20,$I30&lt;&gt;"",$W29&lt;&gt;""),"○",IF(OR($M29="",$W29=""),"","－")))</f>
        <v>○</v>
      </c>
      <c r="Z29" s="80">
        <v>0.5</v>
      </c>
      <c r="AA29" s="76" t="str">
        <f>IF(AND(DATE($I$9+2018,7,31)&gt;=$F29,$F29&lt;&gt;"",$Z29&lt;&gt;""),"○",IF(AND(DATE($I$9+2018,7,31)&lt;$F29,$Z29&lt;&gt;""),"－",IF(AND($F29="",$Z29&lt;&gt;""),"×","")))</f>
        <v>×</v>
      </c>
      <c r="AB29" s="72" t="str">
        <f>IF(AND($M29&lt;=Z$20,$I30="",$Z29&lt;&gt;""),"○",IF(AND($M29&lt;=Z$20,$I30&gt;Z$20,$I30&lt;&gt;"",$Z29&lt;&gt;""),"○",IF(OR($M29="",$Z29=""),"","－")))</f>
        <v>○</v>
      </c>
      <c r="AC29" s="80">
        <v>0.5</v>
      </c>
      <c r="AD29" s="76" t="str">
        <f>IF(AND(DATE($I$9+2018,8,31)&gt;=$F29,$F29&lt;&gt;"",$AC29&lt;&gt;""),"○",IF(AND(DATE($I$9+2018,8,31)&lt;$F29,$AC29&lt;&gt;""),"－",IF(AND($F29="",$AC29&lt;&gt;""),"×","")))</f>
        <v>×</v>
      </c>
      <c r="AE29" s="72" t="str">
        <f>IF(AND($M29&lt;=AC$20,$I30="",$AC29&lt;&gt;""),"○",IF(AND($M29&lt;=AC$20,$I30&gt;AC$20,$I30&lt;&gt;"",$AC29&lt;&gt;""),"○",IF(OR($M29="",$AC29=""),"","－")))</f>
        <v>○</v>
      </c>
      <c r="AF29" s="80">
        <v>0.5</v>
      </c>
      <c r="AG29" s="76" t="str">
        <f>IF(AND(DATE($I$9+2018,9,30)&gt;=$F29,$F29&lt;&gt;"",$AF29&lt;&gt;""),"○",IF(AND(DATE($I$9+2018,9,30)&lt;$F29,$AF29&lt;&gt;""),"－",IF(AND($F29="",$AF29&lt;&gt;""),"×","")))</f>
        <v>×</v>
      </c>
      <c r="AH29" s="72" t="str">
        <f>IF(AND($M29&lt;=AF$20,$I30="",$AF29&lt;&gt;""),"○",IF(AND($M29&lt;=AF$20,$I30&gt;AF$20,$I30&lt;&gt;"",$AF29&lt;&gt;""),"○",IF(OR($M29="",$AF29=""),"","－")))</f>
        <v>○</v>
      </c>
      <c r="AI29" s="80">
        <v>0.5</v>
      </c>
      <c r="AJ29" s="76" t="str">
        <f>IF(AND(DATE($I$9+2018,10,31)&gt;=$F29,$F29&lt;&gt;"",$AI29&lt;&gt;""),"○",IF(AND(DATE($I$9+2018,10,31)&lt;$F29,$AI29&lt;&gt;""),"－",IF(AND($F29="",$AI29&lt;&gt;""),"×","")))</f>
        <v>×</v>
      </c>
      <c r="AK29" s="72" t="str">
        <f>IF(AND($M29&lt;=AI$20,$I30="",$AI29&lt;&gt;""),"○",IF(AND($M29&lt;=AI$20,$I30&gt;AI$20,$I30&lt;&gt;"",$AI29&lt;&gt;""),"○",IF(OR($M29="",$AI29=""),"","－")))</f>
        <v>○</v>
      </c>
      <c r="AL29" s="80">
        <v>0.5</v>
      </c>
      <c r="AM29" s="76" t="str">
        <f>IF(AND(DATE($I$9+2018,11,30)&gt;=$F29,$F29&lt;&gt;"",$AL29&lt;&gt;""),"○",IF(AND(DATE($I$9+2018,11,30)&lt;$F29,$AL29&lt;&gt;""),"－",IF(AND($F29="",$AL29&lt;&gt;""),"×","")))</f>
        <v>×</v>
      </c>
      <c r="AN29" s="72" t="str">
        <f>IF(AND($M29&lt;=AL$20,$I30="",$AL29&lt;&gt;""),"○",IF(AND($M29&lt;=AL$20,$I30&gt;AL$20,$I30&lt;&gt;"",$AL29&lt;&gt;""),"○",IF(OR($M29="",$AL29=""),"","－")))</f>
        <v>○</v>
      </c>
      <c r="AO29" s="80">
        <v>0.5</v>
      </c>
      <c r="AP29" s="76" t="str">
        <f>IF(AND(DATE($I$9+2018,12,31)&gt;=$F29,$F29&lt;&gt;"",$AO29&lt;&gt;""),"○",IF(AND(DATE($I$9+2018,12,31)&lt;$F29,$AO29&lt;&gt;""),"－",IF(AND($F29="",$AO29&lt;&gt;""),"×","")))</f>
        <v>×</v>
      </c>
      <c r="AQ29" s="72" t="str">
        <f>IF(AND($M29&lt;=AO$20,$I30="",$AO29&lt;&gt;""),"○",IF(AND($M29&lt;=AO$20,$I30&gt;AO$20,$I30&lt;&gt;"",$AO29&lt;&gt;""),"○",IF(OR($M29="",$AO29=""),"","－")))</f>
        <v>○</v>
      </c>
      <c r="AR29" s="80">
        <v>0.5</v>
      </c>
      <c r="AS29" s="76" t="str">
        <f>IF(AND(DATE($I$9+2019,1,31)&gt;=$F29,$F29&lt;&gt;"",$AR29&lt;&gt;""),"○",IF(AND(DATE($I$9+2019,1,31)&lt;$F29,$AR29&lt;&gt;""),"－",IF(AND($F29="",$AR29&lt;&gt;""),"×","")))</f>
        <v>×</v>
      </c>
      <c r="AT29" s="72" t="str">
        <f>IF(AND($M29&lt;=AR$20,$I30="",$AR29&lt;&gt;""),"○",IF(AND($M29&lt;=AR$20,$I30&gt;AR$20,$I30&lt;&gt;"",$AR29&lt;&gt;""),"○",IF(OR($M29="",$AR29=""),"","－")))</f>
        <v>○</v>
      </c>
      <c r="AU29" s="28"/>
      <c r="AV29" s="151"/>
      <c r="AW29" s="29"/>
      <c r="AX29" s="117">
        <v>0.5</v>
      </c>
      <c r="AY29" s="76" t="str">
        <f>IF(AND(DATE($I$9+2019,2,28)&gt;=$F29,$F29&lt;&gt;"",$AX29&lt;&gt;""),"○",IF(AND(DATE($I$9+2019,2,28)&lt;$F29,$AX29&lt;&gt;""),"－",IF(AND($F29="",$AX29&lt;&gt;""),"×","")))</f>
        <v>×</v>
      </c>
      <c r="AZ29" s="118" t="str">
        <f>IF(AND($M29&lt;=AX$20,$I30="",$AX29&lt;&gt;""),"○",IF(AND($M29&lt;=AX$20,$I30&gt;AX$20,$I30&lt;&gt;"",$AX29&lt;&gt;""),"○",IF(OR($M29="",$AX29=""),"","－")))</f>
        <v>○</v>
      </c>
      <c r="BA29" s="46" t="s">
        <v>3</v>
      </c>
    </row>
    <row r="30" spans="2:53">
      <c r="B30" s="129"/>
      <c r="C30" s="130"/>
      <c r="D30" s="131"/>
      <c r="E30" s="130"/>
      <c r="F30" s="138"/>
      <c r="G30" s="139"/>
      <c r="H30" s="134"/>
      <c r="I30" s="140"/>
      <c r="J30" s="141"/>
      <c r="K30" s="148" t="str">
        <f>IF(I29&gt;0,DATEDIF(I29,K29,"Y")&amp;"年"&amp;DATEDIF(I29,K29,"YM")&amp;"月","")</f>
        <v>10年5月</v>
      </c>
      <c r="L30" s="149"/>
      <c r="M30" s="132"/>
      <c r="N30" s="74"/>
      <c r="O30" s="77"/>
      <c r="P30" s="72"/>
      <c r="Q30" s="74"/>
      <c r="R30" s="77"/>
      <c r="S30" s="124"/>
      <c r="T30" s="74"/>
      <c r="U30" s="77"/>
      <c r="V30" s="72"/>
      <c r="W30" s="74"/>
      <c r="X30" s="77"/>
      <c r="Y30" s="72"/>
      <c r="Z30" s="74"/>
      <c r="AA30" s="77"/>
      <c r="AB30" s="72"/>
      <c r="AC30" s="74"/>
      <c r="AD30" s="77"/>
      <c r="AE30" s="72"/>
      <c r="AF30" s="74"/>
      <c r="AG30" s="77"/>
      <c r="AH30" s="72"/>
      <c r="AI30" s="74"/>
      <c r="AJ30" s="77"/>
      <c r="AK30" s="72"/>
      <c r="AL30" s="74"/>
      <c r="AM30" s="77"/>
      <c r="AN30" s="72"/>
      <c r="AO30" s="74"/>
      <c r="AP30" s="77"/>
      <c r="AQ30" s="72"/>
      <c r="AR30" s="74"/>
      <c r="AS30" s="77"/>
      <c r="AT30" s="72"/>
      <c r="AU30" s="28"/>
      <c r="AV30" s="151"/>
      <c r="AW30" s="29"/>
      <c r="AX30" s="82"/>
      <c r="AY30" s="77"/>
      <c r="AZ30" s="118"/>
      <c r="BA30" s="46" t="s">
        <v>6</v>
      </c>
    </row>
    <row r="31" spans="2:53" ht="13.5" customHeight="1">
      <c r="B31" s="106" t="s">
        <v>79</v>
      </c>
      <c r="C31" s="107"/>
      <c r="D31" s="110" t="s">
        <v>33</v>
      </c>
      <c r="E31" s="107"/>
      <c r="F31" s="136">
        <v>42339</v>
      </c>
      <c r="G31" s="137"/>
      <c r="H31" s="133" t="s">
        <v>55</v>
      </c>
      <c r="I31" s="125">
        <v>41852</v>
      </c>
      <c r="J31" s="126"/>
      <c r="K31" s="127">
        <f>IF(I31&gt;0,DATE($I$9+2018,3,31),"")</f>
        <v>43921</v>
      </c>
      <c r="L31" s="128"/>
      <c r="M31" s="112">
        <f t="shared" ref="M31" si="3">IF(DAY(I31)=1,DATE(YEAR(I31)+10,MONTH(I31),1),IF(DAY(I31)&gt;1,DATE(YEAR(I31)+10,MONTH(I31)+1,1),""))</f>
        <v>45505</v>
      </c>
      <c r="N31" s="73">
        <v>0.5</v>
      </c>
      <c r="O31" s="76" t="str">
        <f>IF(AND(DATE($I$9+2018,3,31)&gt;=$F31,$F31&lt;&gt;"",$N31&lt;&gt;""),"○",IF(AND(DATE($I$9+2018,3,31)&lt;$F31,$N31&lt;&gt;""),"－",IF(AND($F31="",$N31&lt;&gt;""),"×","")))</f>
        <v>○</v>
      </c>
      <c r="P31" s="72" t="str">
        <f>IF(AND($M31&lt;=N$20,$I32="",$N31&lt;&gt;""),"○",IF(AND($M31&lt;=N$20,$I32&gt;N$20,$I32&lt;&gt;"",$N31&lt;&gt;""),"○",IF(OR($M31="",N$23=""),"","－")))</f>
        <v>－</v>
      </c>
      <c r="Q31" s="73">
        <v>0.5</v>
      </c>
      <c r="R31" s="76" t="str">
        <f>IF(AND(DATE($I$9+2018,4,30)&gt;=$F31,$F31&lt;&gt;"",$Q31&lt;&gt;""),"○",IF(AND(DATE($I$9+2018,4,30)&lt;$F31,$Q31&lt;&gt;""),"－",IF(AND($F31="",$Q31&lt;&gt;""),"×","")))</f>
        <v>○</v>
      </c>
      <c r="S31" s="123" t="str">
        <f>IF(AND($M31&lt;=Q$20,$I32="",$Q31&lt;&gt;""),"○",IF(AND($M31&lt;=Q$20,$I32&gt;Q$20,$I32&lt;&gt;"",$Q31&lt;&gt;""),"○",IF(OR($M31="",$Q31=""),"","－")))</f>
        <v>－</v>
      </c>
      <c r="T31" s="73">
        <v>0.5</v>
      </c>
      <c r="U31" s="76" t="str">
        <f>IF(AND(DATE($I$9+2018,5,31)&gt;=$F31,$F31&lt;&gt;"",$T31&lt;&gt;""),"○",IF(AND(DATE($I$9+2018,5,31)&lt;$F31,$T31&lt;&gt;""),"－",IF(AND($F31="",$T31&lt;&gt;""),"×","")))</f>
        <v>○</v>
      </c>
      <c r="V31" s="72" t="str">
        <f>IF(AND($M31&lt;=T$20,$I32="",$T31&lt;&gt;""),"○",IF(AND($M31&lt;=T$20,$I32&gt;T$20,$I32&lt;&gt;"",$T31&lt;&gt;""),"○",IF(OR($M31="",$T31=""),"","－")))</f>
        <v>－</v>
      </c>
      <c r="W31" s="73">
        <v>0.5</v>
      </c>
      <c r="X31" s="76" t="str">
        <f>IF(AND(DATE($I$9+2018,6,30)&gt;=$F31,$F31&lt;&gt;"",$W31&lt;&gt;""),"○",IF(AND(DATE($I$9+2018,6,30)&lt;$F31,$W31&lt;&gt;""),"－",IF(AND($F31="",$W31&lt;&gt;""),"×","")))</f>
        <v>○</v>
      </c>
      <c r="Y31" s="72" t="str">
        <f>IF(AND($M31&lt;=W$20,$I32="",$W31&lt;&gt;""),"○",IF(AND($M31&lt;=W$20,$I32&gt;W$20,$I32&lt;&gt;"",$W31&lt;&gt;""),"○",IF(OR($M31="",$W31=""),"","－")))</f>
        <v>－</v>
      </c>
      <c r="Z31" s="73">
        <v>0.5</v>
      </c>
      <c r="AA31" s="76" t="str">
        <f>IF(AND(DATE($I$9+2018,7,31)&gt;=$F31,$F31&lt;&gt;"",$Z31&lt;&gt;""),"○",IF(AND(DATE($I$9+2018,7,31)&lt;$F31,$Z31&lt;&gt;""),"－",IF(AND($F31="",$Z31&lt;&gt;""),"×","")))</f>
        <v>○</v>
      </c>
      <c r="AB31" s="72" t="str">
        <f>IF(AND($M31&lt;=Z$20,$I32="",$Z31&lt;&gt;""),"○",IF(AND($M31&lt;=Z$20,$I32&gt;Z$20,$I32&lt;&gt;"",$Z31&lt;&gt;""),"○",IF(OR($M31="",$Z31=""),"","－")))</f>
        <v>－</v>
      </c>
      <c r="AC31" s="73">
        <v>0.5</v>
      </c>
      <c r="AD31" s="76" t="str">
        <f>IF(AND(DATE($I$9+2018,8,31)&gt;=$F31,$F31&lt;&gt;"",$AC31&lt;&gt;""),"○",IF(AND(DATE($I$9+2018,8,31)&lt;$F31,$AC31&lt;&gt;""),"－",IF(AND($F31="",$AC31&lt;&gt;""),"×","")))</f>
        <v>○</v>
      </c>
      <c r="AE31" s="72" t="str">
        <f>IF(AND($M31&lt;=AC$20,$I32="",$AC31&lt;&gt;""),"○",IF(AND($M31&lt;=AC$20,$I32&gt;AC$20,$I32&lt;&gt;"",$AC31&lt;&gt;""),"○",IF(OR($M31="",$AC31=""),"","－")))</f>
        <v>－</v>
      </c>
      <c r="AF31" s="73">
        <v>0.5</v>
      </c>
      <c r="AG31" s="76" t="str">
        <f>IF(AND(DATE($I$9+2018,9,30)&gt;=$F31,$F31&lt;&gt;"",$AF31&lt;&gt;""),"○",IF(AND(DATE($I$9+2018,9,30)&lt;$F31,$AF31&lt;&gt;""),"－",IF(AND($F31="",$AF31&lt;&gt;""),"×","")))</f>
        <v>○</v>
      </c>
      <c r="AH31" s="72" t="str">
        <f>IF(AND($M31&lt;=AF$20,$I32="",$AF31&lt;&gt;""),"○",IF(AND($M31&lt;=AF$20,$I32&gt;AF$20,$I32&lt;&gt;"",$AF31&lt;&gt;""),"○",IF(OR($M31="",$AF31=""),"","－")))</f>
        <v>－</v>
      </c>
      <c r="AI31" s="73">
        <v>0.5</v>
      </c>
      <c r="AJ31" s="76" t="str">
        <f>IF(AND(DATE($I$9+2018,10,31)&gt;=$F31,$F31&lt;&gt;"",$AI31&lt;&gt;""),"○",IF(AND(DATE($I$9+2018,10,31)&lt;$F31,$AI31&lt;&gt;""),"－",IF(AND($F31="",$AI31&lt;&gt;""),"×","")))</f>
        <v>○</v>
      </c>
      <c r="AK31" s="72" t="str">
        <f>IF(AND($M31&lt;=AI$20,$I32="",$AI31&lt;&gt;""),"○",IF(AND($M31&lt;=AI$20,$I32&gt;AI$20,$I32&lt;&gt;"",$AI31&lt;&gt;""),"○",IF(OR($M31="",$AI31=""),"","－")))</f>
        <v>－</v>
      </c>
      <c r="AL31" s="73">
        <v>0.5</v>
      </c>
      <c r="AM31" s="76" t="str">
        <f>IF(AND(DATE($I$9+2018,11,30)&gt;=$F31,$F31&lt;&gt;"",$AL31&lt;&gt;""),"○",IF(AND(DATE($I$9+2018,11,30)&lt;$F31,$AL31&lt;&gt;""),"－",IF(AND($F31="",$AL31&lt;&gt;""),"×","")))</f>
        <v>○</v>
      </c>
      <c r="AN31" s="72" t="str">
        <f>IF(AND($M31&lt;=AL$20,$I32="",$AL31&lt;&gt;""),"○",IF(AND($M31&lt;=AL$20,$I32&gt;AL$20,$I32&lt;&gt;"",$AL31&lt;&gt;""),"○",IF(OR($M31="",$AL31=""),"","－")))</f>
        <v>－</v>
      </c>
      <c r="AO31" s="73">
        <v>0.5</v>
      </c>
      <c r="AP31" s="76" t="str">
        <f>IF(AND(DATE($I$9+2018,12,31)&gt;=$F31,$F31&lt;&gt;"",$AO31&lt;&gt;""),"○",IF(AND(DATE($I$9+2018,12,31)&lt;$F31,$AO31&lt;&gt;""),"－",IF(AND($F31="",$AO31&lt;&gt;""),"×","")))</f>
        <v>○</v>
      </c>
      <c r="AQ31" s="72" t="str">
        <f>IF(AND($M31&lt;=AO$20,$I32="",$AO31&lt;&gt;""),"○",IF(AND($M31&lt;=AO$20,$I32&gt;AO$20,$I32&lt;&gt;"",$AO31&lt;&gt;""),"○",IF(OR($M31="",$AO31=""),"","－")))</f>
        <v>－</v>
      </c>
      <c r="AR31" s="73">
        <v>0.5</v>
      </c>
      <c r="AS31" s="76" t="str">
        <f>IF(AND(DATE($I$9+2019,1,31)&gt;=$F31,$F31&lt;&gt;"",$AR31&lt;&gt;""),"○",IF(AND(DATE($I$9+2019,1,31)&lt;$F31,$AR31&lt;&gt;""),"－",IF(AND($F31="",$AR31&lt;&gt;""),"×","")))</f>
        <v>○</v>
      </c>
      <c r="AT31" s="72" t="str">
        <f>IF(AND($M31&lt;=AR$20,$I32="",$AR31&lt;&gt;""),"○",IF(AND($M31&lt;=AR$20,$I32&gt;AR$20,$I32&lt;&gt;"",$AR31&lt;&gt;""),"○",IF(OR($M31="",$AR31=""),"","－")))</f>
        <v>－</v>
      </c>
      <c r="AU31" s="28"/>
      <c r="AV31" s="151"/>
      <c r="AW31" s="29"/>
      <c r="AX31" s="81">
        <v>0.5</v>
      </c>
      <c r="AY31" s="76" t="str">
        <f>IF(AND(DATE($I$9+2019,2,28)&gt;=$F31,$F31&lt;&gt;"",$AX31&lt;&gt;""),"○",IF(AND(DATE($I$9+2019,2,28)&lt;$F31,$AX31&lt;&gt;""),"－",IF(AND($F31="",$AX31&lt;&gt;""),"×","")))</f>
        <v>○</v>
      </c>
      <c r="AZ31" s="118" t="str">
        <f>IF(AND($M31&lt;=AX$20,$I32="",$AX31&lt;&gt;""),"○",IF(AND($M31&lt;=AX$20,$I32&gt;AX$20,$I32&lt;&gt;"",$AX31&lt;&gt;""),"○",IF(OR($M31="",$AX31=""),"","－")))</f>
        <v>－</v>
      </c>
      <c r="BA31" s="46" t="s">
        <v>10</v>
      </c>
    </row>
    <row r="32" spans="2:53">
      <c r="B32" s="129"/>
      <c r="C32" s="130"/>
      <c r="D32" s="131"/>
      <c r="E32" s="130"/>
      <c r="F32" s="138"/>
      <c r="G32" s="139"/>
      <c r="H32" s="134"/>
      <c r="I32" s="140"/>
      <c r="J32" s="141"/>
      <c r="K32" s="148" t="str">
        <f>IF(I31&gt;0,DATEDIF(I31,K31,"Y")&amp;"年"&amp;DATEDIF(I31,K31,"YM")&amp;"月","")</f>
        <v>5年7月</v>
      </c>
      <c r="L32" s="149"/>
      <c r="M32" s="132"/>
      <c r="N32" s="74"/>
      <c r="O32" s="77"/>
      <c r="P32" s="72"/>
      <c r="Q32" s="74"/>
      <c r="R32" s="77"/>
      <c r="S32" s="124"/>
      <c r="T32" s="74"/>
      <c r="U32" s="77"/>
      <c r="V32" s="72"/>
      <c r="W32" s="74"/>
      <c r="X32" s="77"/>
      <c r="Y32" s="72"/>
      <c r="Z32" s="74"/>
      <c r="AA32" s="77"/>
      <c r="AB32" s="72"/>
      <c r="AC32" s="74"/>
      <c r="AD32" s="77"/>
      <c r="AE32" s="72"/>
      <c r="AF32" s="74"/>
      <c r="AG32" s="77"/>
      <c r="AH32" s="72"/>
      <c r="AI32" s="74"/>
      <c r="AJ32" s="77"/>
      <c r="AK32" s="72"/>
      <c r="AL32" s="74"/>
      <c r="AM32" s="77"/>
      <c r="AN32" s="72"/>
      <c r="AO32" s="74"/>
      <c r="AP32" s="77"/>
      <c r="AQ32" s="72"/>
      <c r="AR32" s="74"/>
      <c r="AS32" s="77"/>
      <c r="AT32" s="72"/>
      <c r="AU32" s="28"/>
      <c r="AV32" s="151"/>
      <c r="AW32" s="29"/>
      <c r="AX32" s="82"/>
      <c r="AY32" s="77"/>
      <c r="AZ32" s="118"/>
      <c r="BA32" s="46" t="s">
        <v>69</v>
      </c>
    </row>
    <row r="33" spans="2:53" ht="13.5" customHeight="1">
      <c r="B33" s="106" t="s">
        <v>79</v>
      </c>
      <c r="C33" s="107"/>
      <c r="D33" s="110" t="s">
        <v>34</v>
      </c>
      <c r="E33" s="107"/>
      <c r="F33" s="136"/>
      <c r="G33" s="137"/>
      <c r="H33" s="133" t="s">
        <v>52</v>
      </c>
      <c r="I33" s="125">
        <v>43009</v>
      </c>
      <c r="J33" s="126"/>
      <c r="K33" s="127">
        <f>IF(I33&gt;0,DATE($I$9+2018,3,31),"")</f>
        <v>43921</v>
      </c>
      <c r="L33" s="128"/>
      <c r="M33" s="112">
        <f t="shared" ref="M33" si="4">IF(DAY(I33)=1,DATE(YEAR(I33)+10,MONTH(I33),1),IF(DAY(I33)&gt;1,DATE(YEAR(I33)+10,MONTH(I33)+1,1),""))</f>
        <v>46661</v>
      </c>
      <c r="N33" s="80">
        <v>0.37</v>
      </c>
      <c r="O33" s="76" t="str">
        <f>IF(AND(DATE($I$9+2018,3,31)&gt;=$F33,$F33&lt;&gt;"",$N33&lt;&gt;""),"○",IF(AND(DATE($I$9+2018,3,31)&lt;$F33,$N33&lt;&gt;""),"－",IF(AND($F33="",$N33&lt;&gt;""),"×","")))</f>
        <v>×</v>
      </c>
      <c r="P33" s="72" t="str">
        <f>IF(AND($M33&lt;=N$20,$I34="",$N33&lt;&gt;""),"○",IF(AND($M33&lt;=N$20,$I34&gt;N$20,$I34&lt;&gt;"",$N33&lt;&gt;""),"○",IF(OR($M33="",N$33=""),"","－")))</f>
        <v>－</v>
      </c>
      <c r="Q33" s="80">
        <v>0.37</v>
      </c>
      <c r="R33" s="76" t="str">
        <f>IF(AND(DATE($I$9+2018,4,30)&gt;=$F33,$F33&lt;&gt;"",$Q33&lt;&gt;""),"○",IF(AND(DATE($I$9+2018,4,30)&lt;$F33,$Q33&lt;&gt;""),"－",IF(AND($F33="",$Q33&lt;&gt;""),"×","")))</f>
        <v>×</v>
      </c>
      <c r="S33" s="123" t="str">
        <f>IF(AND($M33&lt;=Q$20,$I34="",$Q33&lt;&gt;""),"○",IF(AND($M33&lt;=Q$20,$I34&gt;Q$20,$I34&lt;&gt;"",$Q33&lt;&gt;""),"○",IF(OR($M33="",$Q33=""),"","－")))</f>
        <v>－</v>
      </c>
      <c r="T33" s="73">
        <v>0.37</v>
      </c>
      <c r="U33" s="76" t="str">
        <f>IF(AND(DATE($I$9+2018,5,31)&gt;=$F33,$F33&lt;&gt;"",$T33&lt;&gt;""),"○",IF(AND(DATE($I$9+2018,5,31)&lt;$F33,$T33&lt;&gt;""),"－",IF(AND($F33="",$T33&lt;&gt;""),"×","")))</f>
        <v>×</v>
      </c>
      <c r="V33" s="72" t="str">
        <f>IF(AND($M33&lt;=T$20,$I34="",$T33&lt;&gt;""),"○",IF(AND($M33&lt;=T$20,$I34&gt;T$20,$I34&lt;&gt;"",$T33&lt;&gt;""),"○",IF(OR($M33="",$T33=""),"","－")))</f>
        <v>－</v>
      </c>
      <c r="W33" s="73">
        <v>0.37</v>
      </c>
      <c r="X33" s="76" t="str">
        <f>IF(AND(DATE($I$9+2018,6,30)&gt;=$F33,$F33&lt;&gt;"",$W33&lt;&gt;""),"○",IF(AND(DATE($I$9+2018,6,30)&lt;$F33,$W33&lt;&gt;""),"－",IF(AND($F33="",$W33&lt;&gt;""),"×","")))</f>
        <v>×</v>
      </c>
      <c r="Y33" s="72" t="str">
        <f>IF(AND($M33&lt;=W$20,$I34="",$W33&lt;&gt;""),"○",IF(AND($M33&lt;=W$20,$I34&gt;W$20,$I34&lt;&gt;"",$W33&lt;&gt;""),"○",IF(OR($M33="",$W33=""),"","－")))</f>
        <v>－</v>
      </c>
      <c r="Z33" s="73">
        <v>0.37</v>
      </c>
      <c r="AA33" s="76" t="str">
        <f>IF(AND(DATE($I$9+2018,7,31)&gt;=$F33,$F33&lt;&gt;"",$Z33&lt;&gt;""),"○",IF(AND(DATE($I$9+2018,7,31)&lt;$F33,$Z33&lt;&gt;""),"－",IF(AND($F33="",$Z33&lt;&gt;""),"×","")))</f>
        <v>×</v>
      </c>
      <c r="AB33" s="72" t="str">
        <f>IF(AND($M33&lt;=Z$20,$I34="",$Z33&lt;&gt;""),"○",IF(AND($M33&lt;=Z$20,$I34&gt;Z$20,$I34&lt;&gt;"",$Z33&lt;&gt;""),"○",IF(OR($M33="",$Z33=""),"","－")))</f>
        <v>－</v>
      </c>
      <c r="AC33" s="73">
        <v>0.37</v>
      </c>
      <c r="AD33" s="76" t="str">
        <f>IF(AND(DATE($I$9+2018,8,31)&gt;=$F33,$F33&lt;&gt;"",$AC33&lt;&gt;""),"○",IF(AND(DATE($I$9+2018,8,31)&lt;$F33,$AC33&lt;&gt;""),"－",IF(AND($F33="",$AC33&lt;&gt;""),"×","")))</f>
        <v>×</v>
      </c>
      <c r="AE33" s="72" t="str">
        <f>IF(AND($M33&lt;=AC$20,$I34="",$AC33&lt;&gt;""),"○",IF(AND($M33&lt;=AC$20,$I34&gt;AC$20,$I34&lt;&gt;"",$AC33&lt;&gt;""),"○",IF(OR($M33="",$AC33=""),"","－")))</f>
        <v>－</v>
      </c>
      <c r="AF33" s="73">
        <v>0.37</v>
      </c>
      <c r="AG33" s="76" t="str">
        <f>IF(AND(DATE($I$9+2018,9,30)&gt;=$F33,$F33&lt;&gt;"",$AF33&lt;&gt;""),"○",IF(AND(DATE($I$9+2018,9,30)&lt;$F33,$AF33&lt;&gt;""),"－",IF(AND($F33="",$AF33&lt;&gt;""),"×","")))</f>
        <v>×</v>
      </c>
      <c r="AH33" s="72" t="str">
        <f>IF(AND($M33&lt;=AF$20,$I34="",$AF33&lt;&gt;""),"○",IF(AND($M33&lt;=AF$20,$I34&gt;AF$20,$I34&lt;&gt;"",$AF33&lt;&gt;""),"○",IF(OR($M33="",$AF33=""),"","－")))</f>
        <v>－</v>
      </c>
      <c r="AI33" s="73">
        <v>0.37</v>
      </c>
      <c r="AJ33" s="76" t="str">
        <f>IF(AND(DATE($I$9+2018,10,31)&gt;=$F33,$F33&lt;&gt;"",$AI33&lt;&gt;""),"○",IF(AND(DATE($I$9+2018,10,31)&lt;$F33,$AI33&lt;&gt;""),"－",IF(AND($F33="",$AI33&lt;&gt;""),"×","")))</f>
        <v>×</v>
      </c>
      <c r="AK33" s="72" t="str">
        <f>IF(AND($M33&lt;=AI$20,$I34="",$AI33&lt;&gt;""),"○",IF(AND($M33&lt;=AI$20,$I34&gt;AI$20,$I34&lt;&gt;"",$AI33&lt;&gt;""),"○",IF(OR($M33="",$AI33=""),"","－")))</f>
        <v>－</v>
      </c>
      <c r="AL33" s="73">
        <v>0.37</v>
      </c>
      <c r="AM33" s="76" t="str">
        <f>IF(AND(DATE($I$9+2018,11,30)&gt;=$F33,$F33&lt;&gt;"",$AL33&lt;&gt;""),"○",IF(AND(DATE($I$9+2018,11,30)&lt;$F33,$AL33&lt;&gt;""),"－",IF(AND($F33="",$AL33&lt;&gt;""),"×","")))</f>
        <v>×</v>
      </c>
      <c r="AN33" s="72" t="str">
        <f>IF(AND($M33&lt;=AL$20,$I34="",$AL33&lt;&gt;""),"○",IF(AND($M33&lt;=AL$20,$I34&gt;AL$20,$I34&lt;&gt;"",$AL33&lt;&gt;""),"○",IF(OR($M33="",$AL33=""),"","－")))</f>
        <v>－</v>
      </c>
      <c r="AO33" s="73">
        <v>0.37</v>
      </c>
      <c r="AP33" s="76" t="str">
        <f>IF(AND(DATE($I$9+2018,12,31)&gt;=$F33,$F33&lt;&gt;"",$AO33&lt;&gt;""),"○",IF(AND(DATE($I$9+2018,12,31)&lt;$F33,$AO33&lt;&gt;""),"－",IF(AND($F33="",$AO33&lt;&gt;""),"×","")))</f>
        <v>×</v>
      </c>
      <c r="AQ33" s="72" t="str">
        <f>IF(AND($M33&lt;=AO$20,$I34="",$AO33&lt;&gt;""),"○",IF(AND($M33&lt;=AO$20,$I34&gt;AO$20,$I34&lt;&gt;"",$AO33&lt;&gt;""),"○",IF(OR($M33="",$AO33=""),"","－")))</f>
        <v>－</v>
      </c>
      <c r="AR33" s="73">
        <v>0.37</v>
      </c>
      <c r="AS33" s="76" t="str">
        <f>IF(AND(DATE($I$9+2019,1,31)&gt;=$F33,$F33&lt;&gt;"",$AR33&lt;&gt;""),"○",IF(AND(DATE($I$9+2019,1,31)&lt;$F33,$AR33&lt;&gt;""),"－",IF(AND($F33="",$AR33&lt;&gt;""),"×","")))</f>
        <v>×</v>
      </c>
      <c r="AT33" s="72" t="str">
        <f>IF(AND($M33&lt;=AR$20,$I34="",$AR33&lt;&gt;""),"○",IF(AND($M33&lt;=AR$20,$I34&gt;AR$20,$I34&lt;&gt;"",$AR33&lt;&gt;""),"○",IF(OR($M33="",$AR33=""),"","－")))</f>
        <v>－</v>
      </c>
      <c r="AU33" s="28"/>
      <c r="AV33" s="151"/>
      <c r="AW33" s="29"/>
      <c r="AX33" s="81">
        <v>0.37</v>
      </c>
      <c r="AY33" s="76" t="str">
        <f>IF(AND(DATE($I$9+2019,2,28)&gt;=$F33,$F33&lt;&gt;"",$AX33&lt;&gt;""),"○",IF(AND(DATE($I$9+2019,2,28)&lt;$F33,$AX33&lt;&gt;""),"－",IF(AND($F33="",$AX33&lt;&gt;""),"×","")))</f>
        <v>×</v>
      </c>
      <c r="AZ33" s="118" t="str">
        <f>IF(AND($M33&lt;=AX$20,$I34="",$AX33&lt;&gt;""),"○",IF(AND($M33&lt;=AX$20,$I34&gt;AX$20,$I34&lt;&gt;"",$AX33&lt;&gt;""),"○",IF(OR($M33="",$AX33=""),"","－")))</f>
        <v>－</v>
      </c>
      <c r="BA33" s="46"/>
    </row>
    <row r="34" spans="2:53">
      <c r="B34" s="129"/>
      <c r="C34" s="130"/>
      <c r="D34" s="131"/>
      <c r="E34" s="130"/>
      <c r="F34" s="138"/>
      <c r="G34" s="139"/>
      <c r="H34" s="134"/>
      <c r="I34" s="140"/>
      <c r="J34" s="141"/>
      <c r="K34" s="148" t="str">
        <f>IF(I33&gt;0,DATEDIF(I33,K33,"Y")&amp;"年"&amp;DATEDIF(I33,K33,"YM")&amp;"月","")</f>
        <v>2年5月</v>
      </c>
      <c r="L34" s="149"/>
      <c r="M34" s="132"/>
      <c r="N34" s="74"/>
      <c r="O34" s="77"/>
      <c r="P34" s="72"/>
      <c r="Q34" s="74"/>
      <c r="R34" s="77"/>
      <c r="S34" s="124"/>
      <c r="T34" s="74"/>
      <c r="U34" s="77"/>
      <c r="V34" s="72"/>
      <c r="W34" s="74"/>
      <c r="X34" s="77"/>
      <c r="Y34" s="72"/>
      <c r="Z34" s="74"/>
      <c r="AA34" s="77"/>
      <c r="AB34" s="72"/>
      <c r="AC34" s="74"/>
      <c r="AD34" s="77"/>
      <c r="AE34" s="72"/>
      <c r="AF34" s="74"/>
      <c r="AG34" s="77"/>
      <c r="AH34" s="72"/>
      <c r="AI34" s="74"/>
      <c r="AJ34" s="77"/>
      <c r="AK34" s="72"/>
      <c r="AL34" s="74"/>
      <c r="AM34" s="77"/>
      <c r="AN34" s="72"/>
      <c r="AO34" s="74"/>
      <c r="AP34" s="77"/>
      <c r="AQ34" s="72"/>
      <c r="AR34" s="74"/>
      <c r="AS34" s="77"/>
      <c r="AT34" s="72"/>
      <c r="AU34" s="28"/>
      <c r="AV34" s="151"/>
      <c r="AW34" s="29"/>
      <c r="AX34" s="82"/>
      <c r="AY34" s="77"/>
      <c r="AZ34" s="118"/>
      <c r="BA34" s="46"/>
    </row>
    <row r="35" spans="2:53" ht="13.5" customHeight="1">
      <c r="B35" s="106" t="s">
        <v>79</v>
      </c>
      <c r="C35" s="107"/>
      <c r="D35" s="110" t="s">
        <v>35</v>
      </c>
      <c r="E35" s="107"/>
      <c r="F35" s="136">
        <v>43951</v>
      </c>
      <c r="G35" s="137"/>
      <c r="H35" s="133" t="s">
        <v>55</v>
      </c>
      <c r="I35" s="125">
        <v>40162</v>
      </c>
      <c r="J35" s="126"/>
      <c r="K35" s="127">
        <f>IF(I35&gt;0,DATE($I$9+2018,3,31),"")</f>
        <v>43921</v>
      </c>
      <c r="L35" s="128"/>
      <c r="M35" s="112">
        <f t="shared" ref="M35" si="5">IF(DAY(I35)=1,DATE(YEAR(I35)+10,MONTH(I35),1),IF(DAY(I35)&gt;1,DATE(YEAR(I35)+10,MONTH(I35)+1,1),""))</f>
        <v>43831</v>
      </c>
      <c r="N35" s="73">
        <v>0.5</v>
      </c>
      <c r="O35" s="76" t="str">
        <f>IF(AND(DATE($I$9+2018,3,31)&gt;=$F35,$F35&lt;&gt;"",$N35&lt;&gt;""),"○",IF(AND(DATE($I$9+2018,3,31)&lt;$F35,$N35&lt;&gt;""),"－",IF(AND($F35="",$N35&lt;&gt;""),"×","")))</f>
        <v>－</v>
      </c>
      <c r="P35" s="72" t="str">
        <f>IF(AND($M35&lt;=N$20,$I36="",$N35&lt;&gt;""),"○",IF(AND($M35&lt;=N$20,$I36&gt;N$20,$I36&lt;&gt;"",$N35&lt;&gt;""),"○",IF(OR($M35="",N$35=""),"","－")))</f>
        <v>○</v>
      </c>
      <c r="Q35" s="73">
        <v>0.5</v>
      </c>
      <c r="R35" s="76" t="str">
        <f>IF(AND(DATE($I$9+2018,4,30)&gt;=$F35,$F35&lt;&gt;"",$Q35&lt;&gt;""),"○",IF(AND(DATE($I$9+2018,4,30)&lt;$F35,$Q35&lt;&gt;""),"－",IF(AND($F35="",$Q35&lt;&gt;""),"×","")))</f>
        <v>○</v>
      </c>
      <c r="S35" s="123" t="str">
        <f>IF(AND($M35&lt;=Q$20,$I36="",$Q35&lt;&gt;""),"○",IF(AND($M35&lt;=Q$20,$I36&gt;Q$20,$I36&lt;&gt;"",$Q35&lt;&gt;""),"○",IF(OR($M35="",$Q35=""),"","－")))</f>
        <v>○</v>
      </c>
      <c r="T35" s="73">
        <v>0.5</v>
      </c>
      <c r="U35" s="76" t="str">
        <f>IF(AND(DATE($I$9+2018,5,31)&gt;=$F35,$F35&lt;&gt;"",$T35&lt;&gt;""),"○",IF(AND(DATE($I$9+2018,5,31)&lt;$F35,$T35&lt;&gt;""),"－",IF(AND($F35="",$T35&lt;&gt;""),"×","")))</f>
        <v>○</v>
      </c>
      <c r="V35" s="72" t="str">
        <f>IF(AND($M35&lt;=T$20,$I36="",$T35&lt;&gt;""),"○",IF(AND($M35&lt;=T$20,$I36&gt;T$20,$I36&lt;&gt;"",$T35&lt;&gt;""),"○",IF(OR($M35="",$T35=""),"","－")))</f>
        <v>○</v>
      </c>
      <c r="W35" s="73">
        <v>0.5</v>
      </c>
      <c r="X35" s="76" t="str">
        <f>IF(AND(DATE($I$9+2018,6,30)&gt;=$F35,$F35&lt;&gt;"",$W35&lt;&gt;""),"○",IF(AND(DATE($I$9+2018,6,30)&lt;$F35,$W35&lt;&gt;""),"－",IF(AND($F35="",$W35&lt;&gt;""),"×","")))</f>
        <v>○</v>
      </c>
      <c r="Y35" s="72" t="str">
        <f>IF(AND($M35&lt;=W$20,$I36="",$W35&lt;&gt;""),"○",IF(AND($M35&lt;=W$20,$I36&gt;W$20,$I36&lt;&gt;"",$W35&lt;&gt;""),"○",IF(OR($M35="",$W35=""),"","－")))</f>
        <v>○</v>
      </c>
      <c r="Z35" s="73">
        <v>0.5</v>
      </c>
      <c r="AA35" s="76" t="str">
        <f>IF(AND(DATE($I$9+2018,7,31)&gt;=$F35,$F35&lt;&gt;"",$Z35&lt;&gt;""),"○",IF(AND(DATE($I$9+2018,7,31)&lt;$F35,$Z35&lt;&gt;""),"－",IF(AND($F35="",$Z35&lt;&gt;""),"×","")))</f>
        <v>○</v>
      </c>
      <c r="AB35" s="72" t="str">
        <f>IF(AND($M35&lt;=Z$20,$I36="",$Z35&lt;&gt;""),"○",IF(AND($M35&lt;=Z$20,$I36&gt;Z$20,$I36&lt;&gt;"",$Z35&lt;&gt;""),"○",IF(OR($M35="",$Z35=""),"","－")))</f>
        <v>○</v>
      </c>
      <c r="AC35" s="73">
        <v>0.5</v>
      </c>
      <c r="AD35" s="76" t="str">
        <f>IF(AND(DATE($I$9+2018,8,31)&gt;=$F35,$F35&lt;&gt;"",$AC35&lt;&gt;""),"○",IF(AND(DATE($I$9+2018,8,31)&lt;$F35,$AC35&lt;&gt;""),"－",IF(AND($F35="",$AC35&lt;&gt;""),"×","")))</f>
        <v>○</v>
      </c>
      <c r="AE35" s="72" t="str">
        <f>IF(AND($M35&lt;=AC$20,$I36="",$AC35&lt;&gt;""),"○",IF(AND($M35&lt;=AC$20,$I36&gt;AC$20,$I36&lt;&gt;"",$AC35&lt;&gt;""),"○",IF(OR($M35="",$AC35=""),"","－")))</f>
        <v>○</v>
      </c>
      <c r="AF35" s="73">
        <v>0.5</v>
      </c>
      <c r="AG35" s="76" t="str">
        <f>IF(AND(DATE($I$9+2018,9,30)&gt;=$F35,$F35&lt;&gt;"",$AF35&lt;&gt;""),"○",IF(AND(DATE($I$9+2018,9,30)&lt;$F35,$AF35&lt;&gt;""),"－",IF(AND($F35="",$AF35&lt;&gt;""),"×","")))</f>
        <v>○</v>
      </c>
      <c r="AH35" s="72" t="str">
        <f>IF(AND($M35&lt;=AF$20,$I36="",$AF35&lt;&gt;""),"○",IF(AND($M35&lt;=AF$20,$I36&gt;AF$20,$I36&lt;&gt;"",$AF35&lt;&gt;""),"○",IF(OR($M35="",$AF35=""),"","－")))</f>
        <v>○</v>
      </c>
      <c r="AI35" s="73">
        <v>0.5</v>
      </c>
      <c r="AJ35" s="76" t="str">
        <f>IF(AND(DATE($I$9+2018,10,31)&gt;=$F35,$F35&lt;&gt;"",$AI35&lt;&gt;""),"○",IF(AND(DATE($I$9+2018,10,31)&lt;$F35,$AI35&lt;&gt;""),"－",IF(AND($F35="",$AI35&lt;&gt;""),"×","")))</f>
        <v>○</v>
      </c>
      <c r="AK35" s="72" t="str">
        <f>IF(AND($M35&lt;=AI$20,$I36="",$AI35&lt;&gt;""),"○",IF(AND($M35&lt;=AI$20,$I36&gt;AI$20,$I36&lt;&gt;"",$AI35&lt;&gt;""),"○",IF(OR($M35="",$AI35=""),"","－")))</f>
        <v>○</v>
      </c>
      <c r="AL35" s="73">
        <v>0.5</v>
      </c>
      <c r="AM35" s="76" t="str">
        <f>IF(AND(DATE($I$9+2018,11,30)&gt;=$F35,$F35&lt;&gt;"",$AL35&lt;&gt;""),"○",IF(AND(DATE($I$9+2018,11,30)&lt;$F35,$AL35&lt;&gt;""),"－",IF(AND($F35="",$AL35&lt;&gt;""),"×","")))</f>
        <v>○</v>
      </c>
      <c r="AN35" s="72" t="str">
        <f>IF(AND($M35&lt;=AL$20,$I36="",$AL35&lt;&gt;""),"○",IF(AND($M35&lt;=AL$20,$I36&gt;AL$20,$I36&lt;&gt;"",$AL35&lt;&gt;""),"○",IF(OR($M35="",$AL35=""),"","－")))</f>
        <v>○</v>
      </c>
      <c r="AO35" s="73">
        <v>0.5</v>
      </c>
      <c r="AP35" s="76" t="str">
        <f>IF(AND(DATE($I$9+2018,12,31)&gt;=$F35,$F35&lt;&gt;"",$AO35&lt;&gt;""),"○",IF(AND(DATE($I$9+2018,12,31)&lt;$F35,$AO35&lt;&gt;""),"－",IF(AND($F35="",$AO35&lt;&gt;""),"×","")))</f>
        <v>○</v>
      </c>
      <c r="AQ35" s="72" t="str">
        <f>IF(AND($M35&lt;=AO$20,$I36="",$AO35&lt;&gt;""),"○",IF(AND($M35&lt;=AO$20,$I36&gt;AO$20,$I36&lt;&gt;"",$AO35&lt;&gt;""),"○",IF(OR($M35="",$AO35=""),"","－")))</f>
        <v>○</v>
      </c>
      <c r="AR35" s="73">
        <v>0.5</v>
      </c>
      <c r="AS35" s="76" t="str">
        <f>IF(AND(DATE($I$9+2019,1,31)&gt;=$F35,$F35&lt;&gt;"",$AR35&lt;&gt;""),"○",IF(AND(DATE($I$9+2019,1,31)&lt;$F35,$AR35&lt;&gt;""),"－",IF(AND($F35="",$AR35&lt;&gt;""),"×","")))</f>
        <v>○</v>
      </c>
      <c r="AT35" s="72" t="str">
        <f>IF(AND($M35&lt;=AR$20,$I36="",$AR35&lt;&gt;""),"○",IF(AND($M35&lt;=AR$20,$I36&gt;AR$20,$I36&lt;&gt;"",$AR35&lt;&gt;""),"○",IF(OR($M35="",$AR35=""),"","－")))</f>
        <v>○</v>
      </c>
      <c r="AU35" s="28"/>
      <c r="AV35" s="151"/>
      <c r="AW35" s="29"/>
      <c r="AX35" s="81">
        <v>0.5</v>
      </c>
      <c r="AY35" s="76" t="str">
        <f>IF(AND(DATE($I$9+2019,2,28)&gt;=$F35,$F35&lt;&gt;"",$AX35&lt;&gt;""),"○",IF(AND(DATE($I$9+2019,2,28)&lt;$F35,$AX35&lt;&gt;""),"－",IF(AND($F35="",$AX35&lt;&gt;""),"×","")))</f>
        <v>○</v>
      </c>
      <c r="AZ35" s="118" t="str">
        <f>IF(AND($M35&lt;=AX$20,$I36="",$AX35&lt;&gt;""),"○",IF(AND($M35&lt;=AX$20,$I36&gt;AX$20,$I36&lt;&gt;"",$AX35&lt;&gt;""),"○",IF(OR($M35="",$AX35=""),"","－")))</f>
        <v>○</v>
      </c>
      <c r="BA35" s="46" t="s">
        <v>79</v>
      </c>
    </row>
    <row r="36" spans="2:53">
      <c r="B36" s="129"/>
      <c r="C36" s="130"/>
      <c r="D36" s="131"/>
      <c r="E36" s="130"/>
      <c r="F36" s="138"/>
      <c r="G36" s="139"/>
      <c r="H36" s="134"/>
      <c r="I36" s="140"/>
      <c r="J36" s="141"/>
      <c r="K36" s="142" t="str">
        <f t="shared" ref="K36" si="6">IF(I35&gt;0,DATEDIF(I35,K35,"Y")&amp;"年"&amp;DATEDIF(I35,K35,"YM")&amp;"月","")</f>
        <v>10年3月</v>
      </c>
      <c r="L36" s="143"/>
      <c r="M36" s="132"/>
      <c r="N36" s="74"/>
      <c r="O36" s="77"/>
      <c r="P36" s="72"/>
      <c r="Q36" s="74"/>
      <c r="R36" s="77"/>
      <c r="S36" s="124"/>
      <c r="T36" s="74"/>
      <c r="U36" s="77"/>
      <c r="V36" s="72"/>
      <c r="W36" s="74"/>
      <c r="X36" s="77"/>
      <c r="Y36" s="72"/>
      <c r="Z36" s="74"/>
      <c r="AA36" s="77"/>
      <c r="AB36" s="72"/>
      <c r="AC36" s="74"/>
      <c r="AD36" s="77"/>
      <c r="AE36" s="72"/>
      <c r="AF36" s="74"/>
      <c r="AG36" s="77"/>
      <c r="AH36" s="72"/>
      <c r="AI36" s="74"/>
      <c r="AJ36" s="77"/>
      <c r="AK36" s="72"/>
      <c r="AL36" s="74"/>
      <c r="AM36" s="77"/>
      <c r="AN36" s="72"/>
      <c r="AO36" s="74"/>
      <c r="AP36" s="77"/>
      <c r="AQ36" s="72"/>
      <c r="AR36" s="74"/>
      <c r="AS36" s="77"/>
      <c r="AT36" s="72"/>
      <c r="AU36" s="28"/>
      <c r="AV36" s="151"/>
      <c r="AW36" s="29"/>
      <c r="AX36" s="82"/>
      <c r="AY36" s="77"/>
      <c r="AZ36" s="118"/>
      <c r="BA36" s="1" t="s">
        <v>80</v>
      </c>
    </row>
    <row r="37" spans="2:53" ht="13.5" customHeight="1">
      <c r="B37" s="106" t="s">
        <v>79</v>
      </c>
      <c r="C37" s="107"/>
      <c r="D37" s="110" t="s">
        <v>36</v>
      </c>
      <c r="E37" s="107"/>
      <c r="F37" s="136">
        <v>43709</v>
      </c>
      <c r="G37" s="137"/>
      <c r="H37" s="133" t="s">
        <v>55</v>
      </c>
      <c r="I37" s="144">
        <v>43983</v>
      </c>
      <c r="J37" s="145"/>
      <c r="K37" s="127">
        <f>IF(I37&gt;0,DATE($I$9+2018,3,31),"")</f>
        <v>43921</v>
      </c>
      <c r="L37" s="128"/>
      <c r="M37" s="112">
        <f t="shared" ref="M37" si="7">IF(DAY(I37)=1,DATE(YEAR(I37)+10,MONTH(I37),1),IF(DAY(I37)&gt;1,DATE(YEAR(I37)+10,MONTH(I37)+1,1),""))</f>
        <v>47635</v>
      </c>
      <c r="N37" s="73"/>
      <c r="O37" s="76" t="str">
        <f>IF(AND(DATE($I$9+2018,3,31)&gt;=$F37,$F37&lt;&gt;"",$N37&lt;&gt;""),"○",IF(AND(DATE($I$9+2018,3,31)&lt;$F37,$N37&lt;&gt;""),"－",IF(AND($F37="",$N37&lt;&gt;""),"×","")))</f>
        <v/>
      </c>
      <c r="P37" s="72" t="str">
        <f>IF(AND($M37&lt;=N$20,$I38="",$N37&lt;&gt;""),"○",IF(AND($M37&lt;=N$20,$I38&gt;N$20,$I38&lt;&gt;"",$N37&lt;&gt;""),"○",IF(OR($M37="",N$37=""),"","－")))</f>
        <v/>
      </c>
      <c r="Q37" s="73"/>
      <c r="R37" s="76" t="str">
        <f>IF(AND(DATE($I$9+2018,4,30)&gt;=$F37,$F37&lt;&gt;"",$Q37&lt;&gt;""),"○",IF(AND(DATE($I$9+2018,4,30)&lt;$F37,$Q37&lt;&gt;""),"－",IF(AND($F37="",$Q37&lt;&gt;""),"×","")))</f>
        <v/>
      </c>
      <c r="S37" s="123" t="str">
        <f>IF(AND($M37&lt;=Q$20,$I38="",$Q37&lt;&gt;""),"○",IF(AND($M37&lt;=Q$20,$I38&gt;Q$20,$I38&lt;&gt;"",$Q37&lt;&gt;""),"○",IF(OR($M37="",$Q37=""),"","－")))</f>
        <v/>
      </c>
      <c r="T37" s="73">
        <v>1</v>
      </c>
      <c r="U37" s="76" t="str">
        <f>IF(AND(DATE($I$9+2018,5,31)&gt;=$F37,$F37&lt;&gt;"",$T37&lt;&gt;""),"○",IF(AND(DATE($I$9+2018,5,31)&lt;$F37,$T37&lt;&gt;""),"－",IF(AND($F37="",$T37&lt;&gt;""),"×","")))</f>
        <v>○</v>
      </c>
      <c r="V37" s="72" t="str">
        <f>IF(AND($M37&lt;=T$20,$I38="",$T37&lt;&gt;""),"○",IF(AND($M37&lt;=T$20,$I38&gt;T$20,$I38&lt;&gt;"",$T37&lt;&gt;""),"○",IF(OR($M37="",$T37=""),"","－")))</f>
        <v>－</v>
      </c>
      <c r="W37" s="73">
        <v>1</v>
      </c>
      <c r="X37" s="76" t="str">
        <f>IF(AND(DATE($I$9+2018,6,30)&gt;=$F37,$F37&lt;&gt;"",$W37&lt;&gt;""),"○",IF(AND(DATE($I$9+2018,6,30)&lt;$F37,$W37&lt;&gt;""),"－",IF(AND($F37="",$W37&lt;&gt;""),"×","")))</f>
        <v>○</v>
      </c>
      <c r="Y37" s="72" t="str">
        <f>IF(AND($M37&lt;=W$20,$I38="",$W37&lt;&gt;""),"○",IF(AND($M37&lt;=W$20,$I38&gt;W$20,$I38&lt;&gt;"",$W37&lt;&gt;""),"○",IF(OR($M37="",$W37=""),"","－")))</f>
        <v>－</v>
      </c>
      <c r="Z37" s="73">
        <v>1</v>
      </c>
      <c r="AA37" s="76" t="str">
        <f>IF(AND(DATE($I$9+2018,7,31)&gt;=$F37,$F37&lt;&gt;"",$Z37&lt;&gt;""),"○",IF(AND(DATE($I$9+2018,7,31)&lt;$F37,$Z37&lt;&gt;""),"－",IF(AND($F37="",$Z37&lt;&gt;""),"×","")))</f>
        <v>○</v>
      </c>
      <c r="AB37" s="72" t="str">
        <f>IF(AND($M37&lt;=Z$20,$I38="",$Z37&lt;&gt;""),"○",IF(AND($M37&lt;=Z$20,$I38&gt;Z$20,$I38&lt;&gt;"",$Z37&lt;&gt;""),"○",IF(OR($M37="",$Z37=""),"","－")))</f>
        <v>－</v>
      </c>
      <c r="AC37" s="73">
        <v>1</v>
      </c>
      <c r="AD37" s="76" t="str">
        <f>IF(AND(DATE($I$9+2018,8,31)&gt;=$F37,$F37&lt;&gt;"",$AC37&lt;&gt;""),"○",IF(AND(DATE($I$9+2018,8,31)&lt;$F37,$AC37&lt;&gt;""),"－",IF(AND($F37="",$AC37&lt;&gt;""),"×","")))</f>
        <v>○</v>
      </c>
      <c r="AE37" s="72" t="str">
        <f>IF(AND($M37&lt;=AC$20,$I38="",$AC37&lt;&gt;""),"○",IF(AND($M37&lt;=AC$20,$I38&gt;AC$20,$I38&lt;&gt;"",$AC37&lt;&gt;""),"○",IF(OR($M37="",$AC37=""),"","－")))</f>
        <v>－</v>
      </c>
      <c r="AF37" s="73">
        <v>1</v>
      </c>
      <c r="AG37" s="76" t="str">
        <f>IF(AND(DATE($I$9+2018,9,30)&gt;=$F37,$F37&lt;&gt;"",$AF37&lt;&gt;""),"○",IF(AND(DATE($I$9+2018,9,30)&lt;$F37,$AF37&lt;&gt;""),"－",IF(AND($F37="",$AF37&lt;&gt;""),"×","")))</f>
        <v>○</v>
      </c>
      <c r="AH37" s="72" t="str">
        <f>IF(AND($M37&lt;=AF$20,$I38="",$AF37&lt;&gt;""),"○",IF(AND($M37&lt;=AF$20,$I38&gt;AF$20,$I38&lt;&gt;"",$AF37&lt;&gt;""),"○",IF(OR($M37="",$AF37=""),"","－")))</f>
        <v>－</v>
      </c>
      <c r="AI37" s="73">
        <v>1</v>
      </c>
      <c r="AJ37" s="76" t="str">
        <f>IF(AND(DATE($I$9+2018,10,31)&gt;=$F37,$F37&lt;&gt;"",$AI37&lt;&gt;""),"○",IF(AND(DATE($I$9+2018,10,31)&lt;$F37,$AI37&lt;&gt;""),"－",IF(AND($F37="",$AI37&lt;&gt;""),"×","")))</f>
        <v>○</v>
      </c>
      <c r="AK37" s="72" t="str">
        <f>IF(AND($M37&lt;=AI$20,$I38="",$AI37&lt;&gt;""),"○",IF(AND($M37&lt;=AI$20,$I38&gt;AI$20,$I38&lt;&gt;"",$AI37&lt;&gt;""),"○",IF(OR($M37="",$AI37=""),"","－")))</f>
        <v>－</v>
      </c>
      <c r="AL37" s="73">
        <v>1</v>
      </c>
      <c r="AM37" s="76" t="str">
        <f>IF(AND(DATE($I$9+2018,11,30)&gt;=$F37,$F37&lt;&gt;"",$AL37&lt;&gt;""),"○",IF(AND(DATE($I$9+2018,11,30)&lt;$F37,$AL37&lt;&gt;""),"－",IF(AND($F37="",$AL37&lt;&gt;""),"×","")))</f>
        <v>○</v>
      </c>
      <c r="AN37" s="72" t="str">
        <f>IF(AND($M37&lt;=AL$20,$I38="",$AL37&lt;&gt;""),"○",IF(AND($M37&lt;=AL$20,$I38&gt;AL$20,$I38&lt;&gt;"",$AL37&lt;&gt;""),"○",IF(OR($M37="",$AL37=""),"","－")))</f>
        <v>－</v>
      </c>
      <c r="AO37" s="73"/>
      <c r="AP37" s="76" t="str">
        <f>IF(AND(DATE($I$9+2018,12,31)&gt;=$F37,$F37&lt;&gt;"",$AO37&lt;&gt;""),"○",IF(AND(DATE($I$9+2018,12,31)&lt;$F37,$AO37&lt;&gt;""),"－",IF(AND($F37="",$AO37&lt;&gt;""),"×","")))</f>
        <v/>
      </c>
      <c r="AQ37" s="72" t="str">
        <f>IF(AND($M37&lt;=AO$20,$I38="",$AO37&lt;&gt;""),"○",IF(AND($M37&lt;=AO$20,$I38&gt;AO$20,$I38&lt;&gt;"",$AO37&lt;&gt;""),"○",IF(OR($M37="",$AO37=""),"","－")))</f>
        <v/>
      </c>
      <c r="AR37" s="73"/>
      <c r="AS37" s="76" t="str">
        <f>IF(AND(DATE($I$9+2019,1,31)&gt;=$F37,$F37&lt;&gt;"",$AR37&lt;&gt;""),"○",IF(AND(DATE($I$9+2019,1,31)&lt;$F37,$AR37&lt;&gt;""),"－",IF(AND($F37="",$AR37&lt;&gt;""),"×","")))</f>
        <v/>
      </c>
      <c r="AT37" s="72" t="str">
        <f>IF(AND($M37&lt;=AR$20,$I38="",$AR37&lt;&gt;""),"○",IF(AND($M37&lt;=AR$20,$I38&gt;AR$20,$I38&lt;&gt;"",$AR37&lt;&gt;""),"○",IF(OR($M37="",$AR37=""),"","－")))</f>
        <v/>
      </c>
      <c r="AU37" s="28"/>
      <c r="AV37" s="151"/>
      <c r="AW37" s="29"/>
      <c r="AX37" s="81">
        <v>1</v>
      </c>
      <c r="AY37" s="76" t="str">
        <f>IF(AND(DATE($I$9+2019,2,28)&gt;=$F37,$F37&lt;&gt;"",$AX37&lt;&gt;""),"○",IF(AND(DATE($I$9+2019,2,28)&lt;$F37,$AX37&lt;&gt;""),"－",IF(AND($F37="",$AX37&lt;&gt;""),"×","")))</f>
        <v>○</v>
      </c>
      <c r="AZ37" s="118" t="str">
        <f>IF(AND($M37&lt;=AX$20,$I38="",$AX37&lt;&gt;""),"○",IF(AND($M37&lt;=AX$20,$I38&gt;AX$20,$I38&lt;&gt;"",$AX37&lt;&gt;""),"○",IF(OR($M37="",$AX37=""),"","－")))</f>
        <v>－</v>
      </c>
      <c r="BA37" s="1" t="s">
        <v>81</v>
      </c>
    </row>
    <row r="38" spans="2:53">
      <c r="B38" s="129"/>
      <c r="C38" s="130"/>
      <c r="D38" s="131"/>
      <c r="E38" s="130"/>
      <c r="F38" s="138"/>
      <c r="G38" s="139"/>
      <c r="H38" s="134"/>
      <c r="I38" s="140">
        <v>44196</v>
      </c>
      <c r="J38" s="141"/>
      <c r="K38" s="146" t="e">
        <f>IF(I37&gt;0,DATEDIF(I37,K37,"Y")&amp;"年"&amp;DATEDIF(I37,K37,"YM")&amp;"月","")</f>
        <v>#NUM!</v>
      </c>
      <c r="L38" s="147"/>
      <c r="M38" s="132"/>
      <c r="N38" s="74"/>
      <c r="O38" s="77"/>
      <c r="P38" s="72"/>
      <c r="Q38" s="74"/>
      <c r="R38" s="77"/>
      <c r="S38" s="124"/>
      <c r="T38" s="74"/>
      <c r="U38" s="77"/>
      <c r="V38" s="72"/>
      <c r="W38" s="74"/>
      <c r="X38" s="77"/>
      <c r="Y38" s="72"/>
      <c r="Z38" s="74"/>
      <c r="AA38" s="77"/>
      <c r="AB38" s="72"/>
      <c r="AC38" s="74"/>
      <c r="AD38" s="77"/>
      <c r="AE38" s="72"/>
      <c r="AF38" s="74"/>
      <c r="AG38" s="77"/>
      <c r="AH38" s="72"/>
      <c r="AI38" s="74"/>
      <c r="AJ38" s="77"/>
      <c r="AK38" s="72"/>
      <c r="AL38" s="74"/>
      <c r="AM38" s="77"/>
      <c r="AN38" s="72"/>
      <c r="AO38" s="74"/>
      <c r="AP38" s="77"/>
      <c r="AQ38" s="72"/>
      <c r="AR38" s="74"/>
      <c r="AS38" s="77"/>
      <c r="AT38" s="72"/>
      <c r="AU38" s="28"/>
      <c r="AV38" s="151"/>
      <c r="AW38" s="29"/>
      <c r="AX38" s="82"/>
      <c r="AY38" s="77"/>
      <c r="AZ38" s="118"/>
    </row>
    <row r="39" spans="2:53" ht="13.5" customHeight="1">
      <c r="B39" s="106" t="s">
        <v>79</v>
      </c>
      <c r="C39" s="107"/>
      <c r="D39" s="110" t="s">
        <v>37</v>
      </c>
      <c r="E39" s="107"/>
      <c r="F39" s="136"/>
      <c r="G39" s="137"/>
      <c r="H39" s="133" t="s">
        <v>52</v>
      </c>
      <c r="I39" s="144">
        <v>43926</v>
      </c>
      <c r="J39" s="145"/>
      <c r="K39" s="127">
        <f>IF(I39&gt;0,DATE($I$9+2018,3,31),"")</f>
        <v>43921</v>
      </c>
      <c r="L39" s="128"/>
      <c r="M39" s="112">
        <f>IF(DAY(I39)=1,DATE(YEAR(I39)+10,MONTH(I39),1),IF(DAY(I39)&gt;1,DATE(YEAR(I39)+10,MONTH(I39)+1,1),""))</f>
        <v>47604</v>
      </c>
      <c r="N39" s="80">
        <v>0.4</v>
      </c>
      <c r="O39" s="76" t="str">
        <f>IF(AND(DATE($I$9+2018,3,31)&gt;=$F39,$F39&lt;&gt;"",$N39&lt;&gt;""),"○",IF(AND(DATE($I$9+2018,3,31)&lt;$F39,$N39&lt;&gt;""),"－",IF(AND($F39="",$N39&lt;&gt;""),"×","")))</f>
        <v>×</v>
      </c>
      <c r="P39" s="72" t="str">
        <f>IF(AND($M39&lt;=N$20,$I40="",$N39&lt;&gt;""),"○",IF(AND($M39&lt;=N$20,$I40&gt;N$20,$I40&lt;&gt;"",$N39&lt;&gt;""),"○",IF(OR($M39="",N$39=""),"","－")))</f>
        <v>－</v>
      </c>
      <c r="Q39" s="80">
        <v>0.4</v>
      </c>
      <c r="R39" s="76" t="str">
        <f>IF(AND(DATE($I$9+2018,4,30)&gt;=$F39,$F39&lt;&gt;"",$Q39&lt;&gt;""),"○",IF(AND(DATE($I$9+2018,4,30)&lt;$F39,$Q39&lt;&gt;""),"－",IF(AND($F39="",$Q39&lt;&gt;""),"×","")))</f>
        <v>×</v>
      </c>
      <c r="S39" s="123" t="str">
        <f>IF(AND($M39&lt;=Q$20,$I40="",$Q39&lt;&gt;""),"○",IF(AND($M39&lt;=Q$20,$I40&gt;Q$20,$I40&lt;&gt;"",$Q39&lt;&gt;""),"○",IF(OR($M39="",$Q39=""),"","－")))</f>
        <v>－</v>
      </c>
      <c r="T39" s="80">
        <v>0.4</v>
      </c>
      <c r="U39" s="76" t="str">
        <f>IF(AND(DATE($I$9+2018,5,31)&gt;=$F39,$F39&lt;&gt;"",$T39&lt;&gt;""),"○",IF(AND(DATE($I$9+2018,5,31)&lt;$F39,$T39&lt;&gt;""),"－",IF(AND($F39="",$T39&lt;&gt;""),"×","")))</f>
        <v>×</v>
      </c>
      <c r="V39" s="72" t="str">
        <f>IF(AND($M39&lt;=T$20,$I40="",$T39&lt;&gt;""),"○",IF(AND($M39&lt;=T$20,$I40&gt;T$20,$I40&lt;&gt;"",$T39&lt;&gt;""),"○",IF(OR($M39="",$T39=""),"","－")))</f>
        <v>－</v>
      </c>
      <c r="W39" s="80">
        <v>0.4</v>
      </c>
      <c r="X39" s="76" t="str">
        <f>IF(AND(DATE($I$9+2018,6,30)&gt;=$F39,$F39&lt;&gt;"",$W39&lt;&gt;""),"○",IF(AND(DATE($I$9+2018,6,30)&lt;$F39,$W39&lt;&gt;""),"－",IF(AND($F39="",$W39&lt;&gt;""),"×","")))</f>
        <v>×</v>
      </c>
      <c r="Y39" s="72" t="str">
        <f>IF(AND($M39&lt;=W$20,$I40="",$W39&lt;&gt;""),"○",IF(AND($M39&lt;=W$20,$I40&gt;W$20,$I40&lt;&gt;"",$W39&lt;&gt;""),"○",IF(OR($M39="",$W39=""),"","－")))</f>
        <v>－</v>
      </c>
      <c r="Z39" s="80">
        <v>0.4</v>
      </c>
      <c r="AA39" s="76" t="str">
        <f>IF(AND(DATE($I$9+2018,7,31)&gt;=$F39,$F39&lt;&gt;"",$Z39&lt;&gt;""),"○",IF(AND(DATE($I$9+2018,7,31)&lt;$F39,$Z39&lt;&gt;""),"－",IF(AND($F39="",$Z39&lt;&gt;""),"×","")))</f>
        <v>×</v>
      </c>
      <c r="AB39" s="72" t="str">
        <f>IF(AND($M39&lt;=Z$20,$I40="",$Z39&lt;&gt;""),"○",IF(AND($M39&lt;=Z$20,$I40&gt;Z$20,$I40&lt;&gt;"",$Z39&lt;&gt;""),"○",IF(OR($M39="",$Z39=""),"","－")))</f>
        <v>－</v>
      </c>
      <c r="AC39" s="80">
        <v>0.4</v>
      </c>
      <c r="AD39" s="76" t="str">
        <f>IF(AND(DATE($I$9+2018,8,31)&gt;=$F39,$F39&lt;&gt;"",$AC39&lt;&gt;""),"○",IF(AND(DATE($I$9+2018,8,31)&lt;$F39,$AC39&lt;&gt;""),"－",IF(AND($F39="",$AC39&lt;&gt;""),"×","")))</f>
        <v>×</v>
      </c>
      <c r="AE39" s="72" t="str">
        <f>IF(AND($M39&lt;=AC$20,$I40="",$AC39&lt;&gt;""),"○",IF(AND($M39&lt;=AC$20,$I40&gt;AC$20,$I40&lt;&gt;"",$AC39&lt;&gt;""),"○",IF(OR($M39="",$AC39=""),"","－")))</f>
        <v>－</v>
      </c>
      <c r="AF39" s="80">
        <v>0.4</v>
      </c>
      <c r="AG39" s="76" t="str">
        <f>IF(AND(DATE($I$9+2018,9,30)&gt;=$F39,$F39&lt;&gt;"",$AF39&lt;&gt;""),"○",IF(AND(DATE($I$9+2018,9,30)&lt;$F39,$AF39&lt;&gt;""),"－",IF(AND($F39="",$AF39&lt;&gt;""),"×","")))</f>
        <v>×</v>
      </c>
      <c r="AH39" s="72" t="str">
        <f>IF(AND($M39&lt;=AF$20,$I40="",$AF39&lt;&gt;""),"○",IF(AND($M39&lt;=AF$20,$I40&gt;AF$20,$I40&lt;&gt;"",$AF39&lt;&gt;""),"○",IF(OR($M39="",$AF39=""),"","－")))</f>
        <v>－</v>
      </c>
      <c r="AI39" s="80">
        <v>0.4</v>
      </c>
      <c r="AJ39" s="76" t="str">
        <f>IF(AND(DATE($I$9+2018,10,31)&gt;=$F39,$F39&lt;&gt;"",$AI39&lt;&gt;""),"○",IF(AND(DATE($I$9+2018,10,31)&lt;$F39,$AI39&lt;&gt;""),"－",IF(AND($F39="",$AI39&lt;&gt;""),"×","")))</f>
        <v>×</v>
      </c>
      <c r="AK39" s="72" t="str">
        <f>IF(AND($M39&lt;=AI$20,$I40="",$AI39&lt;&gt;""),"○",IF(AND($M39&lt;=AI$20,$I40&gt;AI$20,$I40&lt;&gt;"",$AI39&lt;&gt;""),"○",IF(OR($M39="",$AI39=""),"","－")))</f>
        <v>－</v>
      </c>
      <c r="AL39" s="80">
        <v>0.4</v>
      </c>
      <c r="AM39" s="76" t="str">
        <f>IF(AND(DATE($I$9+2018,11,30)&gt;=$F39,$F39&lt;&gt;"",$AL39&lt;&gt;""),"○",IF(AND(DATE($I$9+2018,11,30)&lt;$F39,$AL39&lt;&gt;""),"－",IF(AND($F39="",$AL39&lt;&gt;""),"×","")))</f>
        <v>×</v>
      </c>
      <c r="AN39" s="72" t="str">
        <f>IF(AND($M39&lt;=AL$20,$I40="",$AL39&lt;&gt;""),"○",IF(AND($M39&lt;=AL$20,$I40&gt;AL$20,$I40&lt;&gt;"",$AL39&lt;&gt;""),"○",IF(OR($M39="",$AL39=""),"","－")))</f>
        <v>－</v>
      </c>
      <c r="AO39" s="80">
        <v>0.4</v>
      </c>
      <c r="AP39" s="76" t="str">
        <f>IF(AND(DATE($I$9+2018,12,31)&gt;=$F39,$F39&lt;&gt;"",$AO39&lt;&gt;""),"○",IF(AND(DATE($I$9+2018,12,31)&lt;$F39,$AO39&lt;&gt;""),"－",IF(AND($F39="",$AO39&lt;&gt;""),"×","")))</f>
        <v>×</v>
      </c>
      <c r="AQ39" s="72" t="str">
        <f>IF(AND($M39&lt;=AO$20,$I40="",$AO39&lt;&gt;""),"○",IF(AND($M39&lt;=AO$20,$I40&gt;AO$20,$I40&lt;&gt;"",$AO39&lt;&gt;""),"○",IF(OR($M39="",$AO39=""),"","－")))</f>
        <v>－</v>
      </c>
      <c r="AR39" s="80">
        <v>0.4</v>
      </c>
      <c r="AS39" s="76" t="str">
        <f>IF(AND(DATE($I$9+2019,1,31)&gt;=$F39,$F39&lt;&gt;"",$AR39&lt;&gt;""),"○",IF(AND(DATE($I$9+2019,1,31)&lt;$F39,$AR39&lt;&gt;""),"－",IF(AND($F39="",$AR39&lt;&gt;""),"×","")))</f>
        <v>×</v>
      </c>
      <c r="AT39" s="72" t="str">
        <f>IF(AND($M39&lt;=AR$20,$I40="",$AR39&lt;&gt;""),"○",IF(AND($M39&lt;=AR$20,$I40&gt;AR$20,$I40&lt;&gt;"",$AR39&lt;&gt;""),"○",IF(OR($M39="",$AR39=""),"","－")))</f>
        <v>－</v>
      </c>
      <c r="AU39" s="28"/>
      <c r="AV39" s="151"/>
      <c r="AW39" s="29"/>
      <c r="AX39" s="117">
        <v>0.4</v>
      </c>
      <c r="AY39" s="76" t="str">
        <f>IF(AND(DATE($I$9+2019,2,28)&gt;=$F39,$F39&lt;&gt;"",$AX39&lt;&gt;""),"○",IF(AND(DATE($I$9+2019,2,28)&lt;$F39,$AX39&lt;&gt;""),"－",IF(AND($F39="",$AX39&lt;&gt;""),"×","")))</f>
        <v>×</v>
      </c>
      <c r="AZ39" s="118" t="str">
        <f>IF(AND($M39&lt;=AX$20,$I40="",$AX39&lt;&gt;""),"○",IF(AND($M39&lt;=AX$20,$I40&gt;AX$20,$I40&lt;&gt;"",$AX39&lt;&gt;""),"○",IF(OR($M39="",$AX39=""),"","－")))</f>
        <v>－</v>
      </c>
    </row>
    <row r="40" spans="2:53">
      <c r="B40" s="129"/>
      <c r="C40" s="130"/>
      <c r="D40" s="131"/>
      <c r="E40" s="130"/>
      <c r="F40" s="138"/>
      <c r="G40" s="139"/>
      <c r="H40" s="134"/>
      <c r="I40" s="140"/>
      <c r="J40" s="141"/>
      <c r="K40" s="146" t="e">
        <f t="shared" ref="K40" si="8">IF(I39&gt;0,DATEDIF(I39,K39,"Y")&amp;"年"&amp;DATEDIF(I39,K39,"YM")&amp;"月","")</f>
        <v>#NUM!</v>
      </c>
      <c r="L40" s="147"/>
      <c r="M40" s="132"/>
      <c r="N40" s="74"/>
      <c r="O40" s="77"/>
      <c r="P40" s="72"/>
      <c r="Q40" s="74"/>
      <c r="R40" s="77"/>
      <c r="S40" s="124"/>
      <c r="T40" s="74"/>
      <c r="U40" s="77"/>
      <c r="V40" s="72"/>
      <c r="W40" s="74"/>
      <c r="X40" s="77"/>
      <c r="Y40" s="72"/>
      <c r="Z40" s="74"/>
      <c r="AA40" s="77"/>
      <c r="AB40" s="72"/>
      <c r="AC40" s="74"/>
      <c r="AD40" s="77"/>
      <c r="AE40" s="72"/>
      <c r="AF40" s="74"/>
      <c r="AG40" s="77"/>
      <c r="AH40" s="72"/>
      <c r="AI40" s="74"/>
      <c r="AJ40" s="77"/>
      <c r="AK40" s="72"/>
      <c r="AL40" s="74"/>
      <c r="AM40" s="77"/>
      <c r="AN40" s="72"/>
      <c r="AO40" s="74"/>
      <c r="AP40" s="77"/>
      <c r="AQ40" s="72"/>
      <c r="AR40" s="74"/>
      <c r="AS40" s="77"/>
      <c r="AT40" s="72"/>
      <c r="AU40" s="28"/>
      <c r="AV40" s="151"/>
      <c r="AW40" s="29"/>
      <c r="AX40" s="82"/>
      <c r="AY40" s="77"/>
      <c r="AZ40" s="118"/>
    </row>
    <row r="41" spans="2:53" ht="13.5" customHeight="1">
      <c r="B41" s="106" t="s">
        <v>79</v>
      </c>
      <c r="C41" s="107"/>
      <c r="D41" s="110" t="s">
        <v>38</v>
      </c>
      <c r="E41" s="107"/>
      <c r="F41" s="136"/>
      <c r="G41" s="137"/>
      <c r="H41" s="133" t="s">
        <v>52</v>
      </c>
      <c r="I41" s="144">
        <v>43983</v>
      </c>
      <c r="J41" s="145"/>
      <c r="K41" s="127">
        <f>IF(I41&gt;0,DATE($I$9+2018,3,31),"")</f>
        <v>43921</v>
      </c>
      <c r="L41" s="128"/>
      <c r="M41" s="112">
        <f t="shared" ref="M41" si="9">IF(DAY(I41)=1,DATE(YEAR(I41)+10,MONTH(I41),1),IF(DAY(I41)&gt;1,DATE(YEAR(I41)+10,MONTH(I41)+1,1),""))</f>
        <v>47635</v>
      </c>
      <c r="N41" s="73"/>
      <c r="O41" s="76" t="str">
        <f>IF(AND(DATE($I$9+2018,3,31)&gt;=$F41,$F41&lt;&gt;"",$N41&lt;&gt;""),"○",IF(AND(DATE($I$9+2018,3,31)&lt;$F41,$N41&lt;&gt;""),"－",IF(AND($F41="",$N41&lt;&gt;""),"×","")))</f>
        <v/>
      </c>
      <c r="P41" s="72" t="str">
        <f>IF(AND($M41&lt;=N$20,$I42="",$N41&lt;&gt;""),"○",IF(AND($M41&lt;=N$20,$I42&gt;N$20,$I42&lt;&gt;"",$N41&lt;&gt;""),"○",IF(OR($M41="",N$41=""),"","－")))</f>
        <v/>
      </c>
      <c r="Q41" s="73"/>
      <c r="R41" s="76" t="str">
        <f>IF(AND(DATE($I$9+2018,4,30)&gt;=$F41,$F41&lt;&gt;"",$Q41&lt;&gt;""),"○",IF(AND(DATE($I$9+2018,4,30)&lt;$F41,$Q41&lt;&gt;""),"－",IF(AND($F41="",$Q41&lt;&gt;""),"×","")))</f>
        <v/>
      </c>
      <c r="S41" s="123" t="str">
        <f>IF(AND($M41&lt;=Q$20,$I42="",$Q41&lt;&gt;""),"○",IF(AND($M41&lt;=Q$20,$I42&gt;Q$20,$I42&lt;&gt;"",$Q41&lt;&gt;""),"○",IF(OR($M41="",$Q41=""),"","－")))</f>
        <v/>
      </c>
      <c r="T41" s="73">
        <v>0.65</v>
      </c>
      <c r="U41" s="76" t="str">
        <f>IF(AND(DATE($I$9+2018,5,31)&gt;=$F41,$F41&lt;&gt;"",$T41&lt;&gt;""),"○",IF(AND(DATE($I$9+2018,5,31)&lt;$F41,$T41&lt;&gt;""),"－",IF(AND($F41="",$T41&lt;&gt;""),"×","")))</f>
        <v>×</v>
      </c>
      <c r="V41" s="72" t="str">
        <f>IF(AND($M41&lt;=T$20,$I42="",$T41&lt;&gt;""),"○",IF(AND($M41&lt;=T$20,$I42&gt;T$20,$I42&lt;&gt;"",$T41&lt;&gt;""),"○",IF(OR($M41="",$T41=""),"","－")))</f>
        <v>－</v>
      </c>
      <c r="W41" s="78">
        <v>0.65</v>
      </c>
      <c r="X41" s="76" t="str">
        <f>IF(AND(DATE($I$9+2018,6,30)&gt;=$F41,$F41&lt;&gt;"",$W41&lt;&gt;""),"○",IF(AND(DATE($I$9+2018,6,30)&lt;$F41,$W41&lt;&gt;""),"－",IF(AND($F41="",$W41&lt;&gt;""),"×","")))</f>
        <v>×</v>
      </c>
      <c r="Y41" s="72" t="str">
        <f>IF(AND($M41&lt;=W$20,$I42="",$W41&lt;&gt;""),"○",IF(AND($M41&lt;=W$20,$I42&gt;W$20,$I42&lt;&gt;"",$W41&lt;&gt;""),"○",IF(OR($M41="",$W41=""),"","－")))</f>
        <v>－</v>
      </c>
      <c r="Z41" s="78">
        <v>0.65</v>
      </c>
      <c r="AA41" s="76" t="str">
        <f>IF(AND(DATE($I$9+2018,7,31)&gt;=$F41,$F41&lt;&gt;"",$Z41&lt;&gt;""),"○",IF(AND(DATE($I$9+2018,7,31)&lt;$F41,$Z41&lt;&gt;""),"－",IF(AND($F41="",$Z41&lt;&gt;""),"×","")))</f>
        <v>×</v>
      </c>
      <c r="AB41" s="72" t="str">
        <f>IF(AND($M41&lt;=Z$20,$I42="",$Z41&lt;&gt;""),"○",IF(AND($M41&lt;=Z$20,$I42&gt;Z$20,$I42&lt;&gt;"",$Z41&lt;&gt;""),"○",IF(OR($M41="",$Z41=""),"","－")))</f>
        <v>－</v>
      </c>
      <c r="AC41" s="78">
        <v>0.65</v>
      </c>
      <c r="AD41" s="76" t="str">
        <f>IF(AND(DATE($I$9+2018,8,31)&gt;=$F41,$F41&lt;&gt;"",$AC41&lt;&gt;""),"○",IF(AND(DATE($I$9+2018,8,31)&lt;$F41,$AC41&lt;&gt;""),"－",IF(AND($F41="",$AC41&lt;&gt;""),"×","")))</f>
        <v>×</v>
      </c>
      <c r="AE41" s="72" t="str">
        <f>IF(AND($M41&lt;=AC$20,$I42="",$AC41&lt;&gt;""),"○",IF(AND($M41&lt;=AC$20,$I42&gt;AC$20,$I42&lt;&gt;"",$AC41&lt;&gt;""),"○",IF(OR($M41="",$AC41=""),"","－")))</f>
        <v>－</v>
      </c>
      <c r="AF41" s="73">
        <v>0.65</v>
      </c>
      <c r="AG41" s="76" t="str">
        <f>IF(AND(DATE($I$9+2018,9,30)&gt;=$F41,$F41&lt;&gt;"",$AF41&lt;&gt;""),"○",IF(AND(DATE($I$9+2018,9,30)&lt;$F41,$AF41&lt;&gt;""),"－",IF(AND($F41="",$AF41&lt;&gt;""),"×","")))</f>
        <v>×</v>
      </c>
      <c r="AH41" s="72" t="str">
        <f>IF(AND($M41&lt;=AF$20,$I42="",$AF41&lt;&gt;""),"○",IF(AND($M41&lt;=AF$20,$I42&gt;AF$20,$I42&lt;&gt;"",$AF41&lt;&gt;""),"○",IF(OR($M41="",$AF41=""),"","－")))</f>
        <v>－</v>
      </c>
      <c r="AI41" s="78">
        <v>0.5</v>
      </c>
      <c r="AJ41" s="76" t="str">
        <f>IF(AND(DATE($I$9+2018,10,31)&gt;=$F41,$F41&lt;&gt;"",$AI41&lt;&gt;""),"○",IF(AND(DATE($I$9+2018,10,31)&lt;$F41,$AI41&lt;&gt;""),"－",IF(AND($F41="",$AI41&lt;&gt;""),"×","")))</f>
        <v>×</v>
      </c>
      <c r="AK41" s="72" t="str">
        <f>IF(AND($M41&lt;=AI$20,$I42="",$AI41&lt;&gt;""),"○",IF(AND($M41&lt;=AI$20,$I42&gt;AI$20,$I42&lt;&gt;"",$AI41&lt;&gt;""),"○",IF(OR($M41="",$AI41=""),"","－")))</f>
        <v>－</v>
      </c>
      <c r="AL41" s="78">
        <v>0.5</v>
      </c>
      <c r="AM41" s="76" t="str">
        <f>IF(AND(DATE($I$9+2018,11,30)&gt;=$F41,$F41&lt;&gt;"",$AL41&lt;&gt;""),"○",IF(AND(DATE($I$9+2018,11,30)&lt;$F41,$AL41&lt;&gt;""),"－",IF(AND($F41="",$AL41&lt;&gt;""),"×","")))</f>
        <v>×</v>
      </c>
      <c r="AN41" s="72" t="str">
        <f>IF(AND($M41&lt;=AL$20,$I42="",$AL41&lt;&gt;""),"○",IF(AND($M41&lt;=AL$20,$I42&gt;AL$20,$I42&lt;&gt;"",$AL41&lt;&gt;""),"○",IF(OR($M41="",$AL41=""),"","－")))</f>
        <v>－</v>
      </c>
      <c r="AO41" s="73">
        <v>0.5</v>
      </c>
      <c r="AP41" s="76" t="str">
        <f>IF(AND(DATE($I$9+2018,12,31)&gt;=$F41,$F41&lt;&gt;"",$AO41&lt;&gt;""),"○",IF(AND(DATE($I$9+2018,12,31)&lt;$F41,$AO41&lt;&gt;""),"－",IF(AND($F41="",$AO41&lt;&gt;""),"×","")))</f>
        <v>×</v>
      </c>
      <c r="AQ41" s="72" t="str">
        <f>IF(AND($M41&lt;=AO$20,$I42="",$AO41&lt;&gt;""),"○",IF(AND($M41&lt;=AO$20,$I42&gt;AO$20,$I42&lt;&gt;"",$AO41&lt;&gt;""),"○",IF(OR($M41="",$AO41=""),"","－")))</f>
        <v>－</v>
      </c>
      <c r="AR41" s="78">
        <v>0.5</v>
      </c>
      <c r="AS41" s="76" t="str">
        <f>IF(AND(DATE($I$9+2019,1,31)&gt;=$F41,$F41&lt;&gt;"",$AR41&lt;&gt;""),"○",IF(AND(DATE($I$9+2019,1,31)&lt;$F41,$AR41&lt;&gt;""),"－",IF(AND($F41="",$AR41&lt;&gt;""),"×","")))</f>
        <v>×</v>
      </c>
      <c r="AT41" s="72" t="str">
        <f>IF(AND($M41&lt;=AR$20,$I42="",$AR41&lt;&gt;""),"○",IF(AND($M41&lt;=AR$20,$I42&gt;AR$20,$I42&lt;&gt;"",$AR41&lt;&gt;""),"○",IF(OR($M41="",$AR41=""),"","－")))</f>
        <v>－</v>
      </c>
      <c r="AU41" s="28"/>
      <c r="AV41" s="151"/>
      <c r="AW41" s="29"/>
      <c r="AX41" s="81">
        <v>0.5</v>
      </c>
      <c r="AY41" s="76" t="str">
        <f>IF(AND(DATE($I$9+2019,2,28)&gt;=$F41,$F41&lt;&gt;"",$AX41&lt;&gt;""),"○",IF(AND(DATE($I$9+2019,2,28)&lt;$F41,$AX41&lt;&gt;""),"－",IF(AND($F41="",$AX41&lt;&gt;""),"×","")))</f>
        <v>×</v>
      </c>
      <c r="AZ41" s="118" t="str">
        <f>IF(AND($M41&lt;=AX$20,$I42="",$AX41&lt;&gt;""),"○",IF(AND($M41&lt;=AX$20,$I42&gt;AX$20,$I42&lt;&gt;"",$AX41&lt;&gt;""),"○",IF(OR($M41="",$AX41=""),"","－")))</f>
        <v>－</v>
      </c>
    </row>
    <row r="42" spans="2:53">
      <c r="B42" s="129"/>
      <c r="C42" s="130"/>
      <c r="D42" s="131"/>
      <c r="E42" s="130"/>
      <c r="F42" s="138"/>
      <c r="G42" s="139"/>
      <c r="H42" s="134"/>
      <c r="I42" s="140"/>
      <c r="J42" s="141"/>
      <c r="K42" s="146" t="e">
        <f t="shared" ref="K42" si="10">IF(I41&gt;0,DATEDIF(I41,K41,"Y")&amp;"年"&amp;DATEDIF(I41,K41,"YM")&amp;"月","")</f>
        <v>#NUM!</v>
      </c>
      <c r="L42" s="147"/>
      <c r="M42" s="132"/>
      <c r="N42" s="74"/>
      <c r="O42" s="77"/>
      <c r="P42" s="72"/>
      <c r="Q42" s="74"/>
      <c r="R42" s="77"/>
      <c r="S42" s="124"/>
      <c r="T42" s="74"/>
      <c r="U42" s="77"/>
      <c r="V42" s="72"/>
      <c r="W42" s="79"/>
      <c r="X42" s="77"/>
      <c r="Y42" s="72"/>
      <c r="Z42" s="79"/>
      <c r="AA42" s="77"/>
      <c r="AB42" s="72"/>
      <c r="AC42" s="79"/>
      <c r="AD42" s="77"/>
      <c r="AE42" s="72"/>
      <c r="AF42" s="74"/>
      <c r="AG42" s="77"/>
      <c r="AH42" s="72"/>
      <c r="AI42" s="79"/>
      <c r="AJ42" s="77"/>
      <c r="AK42" s="72"/>
      <c r="AL42" s="79"/>
      <c r="AM42" s="77"/>
      <c r="AN42" s="72"/>
      <c r="AO42" s="74"/>
      <c r="AP42" s="77"/>
      <c r="AQ42" s="72"/>
      <c r="AR42" s="79"/>
      <c r="AS42" s="77"/>
      <c r="AT42" s="72"/>
      <c r="AU42" s="28"/>
      <c r="AV42" s="151"/>
      <c r="AW42" s="29"/>
      <c r="AX42" s="82"/>
      <c r="AY42" s="77"/>
      <c r="AZ42" s="118"/>
    </row>
    <row r="43" spans="2:53">
      <c r="B43" s="106"/>
      <c r="C43" s="107"/>
      <c r="D43" s="110"/>
      <c r="E43" s="107"/>
      <c r="F43" s="136"/>
      <c r="G43" s="137"/>
      <c r="H43" s="133"/>
      <c r="I43" s="125"/>
      <c r="J43" s="126"/>
      <c r="K43" s="127" t="str">
        <f>IF(I43&gt;0,DATE($I$9+2018,3,31),"")</f>
        <v/>
      </c>
      <c r="L43" s="128"/>
      <c r="M43" s="112" t="str">
        <f t="shared" ref="M43" si="11">IF(DAY(I43)=1,DATE(YEAR(I43)+10,MONTH(I43),1),IF(DAY(I43)&gt;1,DATE(YEAR(I43)+10,MONTH(I43)+1,1),""))</f>
        <v/>
      </c>
      <c r="N43" s="80"/>
      <c r="O43" s="76" t="str">
        <f>IF(AND(DATE($I$9+2018,3,31)&gt;=$F43,$F43&lt;&gt;"",$N43&lt;&gt;""),"○",IF(AND(DATE($I$9+2018,3,31)&lt;$F43,$N43&lt;&gt;""),"－",IF(AND($F43="",$N43&lt;&gt;""),"×","")))</f>
        <v/>
      </c>
      <c r="P43" s="72" t="str">
        <f>IF(AND($M43&lt;=N$20,$I44="",$N43&lt;&gt;""),"○",IF(AND($M43&lt;=N$20,$I44&gt;N$20,$I44&lt;&gt;"",$N43&lt;&gt;""),"○",IF(OR($M43="",N$43=""),"","－")))</f>
        <v/>
      </c>
      <c r="Q43" s="80"/>
      <c r="R43" s="76" t="str">
        <f>IF(AND(DATE($I$9+2018,4,30)&gt;=$F43,$F43&lt;&gt;"",$Q43&lt;&gt;""),"○",IF(AND(DATE($I$9+2018,4,30)&lt;$F43,$Q43&lt;&gt;""),"－",IF(AND($F43="",$Q43&lt;&gt;""),"×","")))</f>
        <v/>
      </c>
      <c r="S43" s="123" t="str">
        <f>IF(AND($M43&lt;=Q$20,$I44="",$Q43&lt;&gt;""),"○",IF(AND($M43&lt;=Q$20,$I44&gt;Q$20,$I44&lt;&gt;"",$Q43&lt;&gt;""),"○",IF(OR($M43="",$Q43=""),"","－")))</f>
        <v/>
      </c>
      <c r="T43" s="80"/>
      <c r="U43" s="76" t="str">
        <f>IF(AND(DATE($I$9+2018,5,31)&gt;=$F43,$F43&lt;&gt;"",$T43&lt;&gt;""),"○",IF(AND(DATE($I$9+2018,5,31)&lt;$F43,$T43&lt;&gt;""),"－",IF(AND($F43="",$T43&lt;&gt;""),"×","")))</f>
        <v/>
      </c>
      <c r="V43" s="72" t="str">
        <f>IF(AND($M43&lt;=T$20,$I44="",$T43&lt;&gt;""),"○",IF(AND($M43&lt;=T$20,$I44&gt;T$20,$I44&lt;&gt;"",$T43&lt;&gt;""),"○",IF(OR($M43="",$T43=""),"","－")))</f>
        <v/>
      </c>
      <c r="W43" s="85"/>
      <c r="X43" s="76" t="str">
        <f>IF(AND(DATE($I$9+2018,6,30)&gt;=$F43,$F43&lt;&gt;"",$W43&lt;&gt;""),"○",IF(AND(DATE($I$9+2018,6,30)&lt;$F43,$W43&lt;&gt;""),"－",IF(AND($F43="",$W43&lt;&gt;""),"×","")))</f>
        <v/>
      </c>
      <c r="Y43" s="72" t="str">
        <f>IF(AND($M43&lt;=W$20,$I44="",$W43&lt;&gt;""),"○",IF(AND($M43&lt;=W$20,$I44&gt;W$20,$I44&lt;&gt;"",$W43&lt;&gt;""),"○",IF(OR($M43="",$W43=""),"","－")))</f>
        <v/>
      </c>
      <c r="Z43" s="85"/>
      <c r="AA43" s="76" t="str">
        <f>IF(AND(DATE($I$9+2018,7,31)&gt;=$F43,$F43&lt;&gt;"",$Z43&lt;&gt;""),"○",IF(AND(DATE($I$9+2018,7,31)&lt;$F43,$Z43&lt;&gt;""),"－",IF(AND($F43="",$Z43&lt;&gt;""),"×","")))</f>
        <v/>
      </c>
      <c r="AB43" s="72" t="str">
        <f>IF(AND($M43&lt;=Z$20,$I44="",$Z43&lt;&gt;""),"○",IF(AND($M43&lt;=Z$20,$I44&gt;Z$20,$I44&lt;&gt;"",$Z43&lt;&gt;""),"○",IF(OR($M43="",$Z43=""),"","－")))</f>
        <v/>
      </c>
      <c r="AC43" s="85"/>
      <c r="AD43" s="76" t="str">
        <f>IF(AND(DATE($I$9+2018,8,31)&gt;=$F43,$F43&lt;&gt;"",$AC43&lt;&gt;""),"○",IF(AND(DATE($I$9+2018,8,31)&lt;$F43,$AC43&lt;&gt;""),"－",IF(AND($F43="",$AC43&lt;&gt;""),"×","")))</f>
        <v/>
      </c>
      <c r="AE43" s="72" t="str">
        <f>IF(AND($M43&lt;=AC$20,$I44="",$AC43&lt;&gt;""),"○",IF(AND($M43&lt;=AC$20,$I44&gt;AC$20,$I44&lt;&gt;"",$AC43&lt;&gt;""),"○",IF(OR($M43="",$AC43=""),"","－")))</f>
        <v/>
      </c>
      <c r="AF43" s="80"/>
      <c r="AG43" s="76" t="str">
        <f>IF(AND(DATE($I$9+2018,9,30)&gt;=$F43,$F43&lt;&gt;"",$AF43&lt;&gt;""),"○",IF(AND(DATE($I$9+2018,9,30)&lt;$F43,$AF43&lt;&gt;""),"－",IF(AND($F43="",$AF43&lt;&gt;""),"×","")))</f>
        <v/>
      </c>
      <c r="AH43" s="72" t="str">
        <f>IF(AND($M43&lt;=AF$20,$I44="",$AF43&lt;&gt;""),"○",IF(AND($M43&lt;=AF$20,$I44&gt;AF$20,$I44&lt;&gt;"",$AF43&lt;&gt;""),"○",IF(OR($M43="",$AF43=""),"","－")))</f>
        <v/>
      </c>
      <c r="AI43" s="85"/>
      <c r="AJ43" s="76" t="str">
        <f>IF(AND(DATE($I$9+2018,10,31)&gt;=$F43,$F43&lt;&gt;"",$AI43&lt;&gt;""),"○",IF(AND(DATE($I$9+2018,10,31)&lt;$F43,$AI43&lt;&gt;""),"－",IF(AND($F43="",$AI43&lt;&gt;""),"×","")))</f>
        <v/>
      </c>
      <c r="AK43" s="72" t="str">
        <f>IF(AND($M43&lt;=AI$20,$I44="",$AI43&lt;&gt;""),"○",IF(AND($M43&lt;=AI$20,$I44&gt;AI$20,$I44&lt;&gt;"",$AI43&lt;&gt;""),"○",IF(OR($M43="",$AI43=""),"","－")))</f>
        <v/>
      </c>
      <c r="AL43" s="85"/>
      <c r="AM43" s="76" t="str">
        <f>IF(AND(DATE($I$9+2018,11,30)&gt;=$F43,$F43&lt;&gt;"",$AL43&lt;&gt;""),"○",IF(AND(DATE($I$9+2018,11,30)&lt;$F43,$AL43&lt;&gt;""),"－",IF(AND($F43="",$AL43&lt;&gt;""),"×","")))</f>
        <v/>
      </c>
      <c r="AN43" s="72" t="str">
        <f>IF(AND($M43&lt;=AL$20,$I44="",$AL43&lt;&gt;""),"○",IF(AND($M43&lt;=AL$20,$I44&gt;AL$20,$I44&lt;&gt;"",$AL43&lt;&gt;""),"○",IF(OR($M43="",$AL43=""),"","－")))</f>
        <v/>
      </c>
      <c r="AO43" s="80"/>
      <c r="AP43" s="76" t="str">
        <f>IF(AND(DATE($I$9+2018,12,31)&gt;=$F43,$F43&lt;&gt;"",$AO43&lt;&gt;""),"○",IF(AND(DATE($I$9+2018,12,31)&lt;$F43,$AO43&lt;&gt;""),"－",IF(AND($F43="",$AO43&lt;&gt;""),"×","")))</f>
        <v/>
      </c>
      <c r="AQ43" s="72" t="str">
        <f>IF(AND($M43&lt;=AO$20,$I44="",$AO43&lt;&gt;""),"○",IF(AND($M43&lt;=AO$20,$I44&gt;AO$20,$I44&lt;&gt;"",$AO43&lt;&gt;""),"○",IF(OR($M43="",$AO43=""),"","－")))</f>
        <v/>
      </c>
      <c r="AR43" s="85"/>
      <c r="AS43" s="76" t="str">
        <f>IF(AND(DATE($I$9+2019,1,31)&gt;=$F43,$F43&lt;&gt;"",$AR43&lt;&gt;""),"○",IF(AND(DATE($I$9+2019,1,31)&lt;$F43,$AR43&lt;&gt;""),"－",IF(AND($F43="",$AR43&lt;&gt;""),"×","")))</f>
        <v/>
      </c>
      <c r="AT43" s="72" t="str">
        <f>IF(AND($M43&lt;=AR$20,$I44="",$AR43&lt;&gt;""),"○",IF(AND($M43&lt;=AR$20,$I44&gt;AR$20,$I44&lt;&gt;"",$AR43&lt;&gt;""),"○",IF(OR($M43="",$AR43=""),"","－")))</f>
        <v/>
      </c>
      <c r="AU43" s="28"/>
      <c r="AV43" s="151"/>
      <c r="AW43" s="29"/>
      <c r="AX43" s="117"/>
      <c r="AY43" s="76" t="str">
        <f>IF(AND(DATE($I$9+2019,2,28)&gt;=$F43,$F43&lt;&gt;"",$AX43&lt;&gt;""),"○",IF(AND(DATE($I$9+2019,2,28)&lt;$F43,$AX43&lt;&gt;""),"－",IF(AND($F43="",$AX43&lt;&gt;""),"×","")))</f>
        <v/>
      </c>
      <c r="AZ43" s="118" t="str">
        <f>IF(AND($M43&lt;=AX$20,$I44="",$AX43&lt;&gt;""),"○",IF(AND($M43&lt;=AX$20,$I44&gt;AX$20,$I44&lt;&gt;"",$AX43&lt;&gt;""),"○",IF(OR($M43="",$AX43=""),"","－")))</f>
        <v/>
      </c>
    </row>
    <row r="44" spans="2:53">
      <c r="B44" s="129"/>
      <c r="C44" s="130"/>
      <c r="D44" s="131"/>
      <c r="E44" s="130"/>
      <c r="F44" s="138"/>
      <c r="G44" s="139"/>
      <c r="H44" s="134"/>
      <c r="I44" s="140"/>
      <c r="J44" s="141"/>
      <c r="K44" s="142" t="str">
        <f t="shared" ref="K44" si="12">IF(I43&gt;0,DATEDIF(I43,K43,"Y")&amp;"年"&amp;DATEDIF(I43,K43,"YM")&amp;"月","")</f>
        <v/>
      </c>
      <c r="L44" s="143"/>
      <c r="M44" s="132"/>
      <c r="N44" s="74"/>
      <c r="O44" s="77"/>
      <c r="P44" s="72"/>
      <c r="Q44" s="74"/>
      <c r="R44" s="77"/>
      <c r="S44" s="124"/>
      <c r="T44" s="74"/>
      <c r="U44" s="77"/>
      <c r="V44" s="72"/>
      <c r="W44" s="79"/>
      <c r="X44" s="77"/>
      <c r="Y44" s="72"/>
      <c r="Z44" s="79"/>
      <c r="AA44" s="77"/>
      <c r="AB44" s="72"/>
      <c r="AC44" s="79"/>
      <c r="AD44" s="77"/>
      <c r="AE44" s="72"/>
      <c r="AF44" s="74"/>
      <c r="AG44" s="77"/>
      <c r="AH44" s="72"/>
      <c r="AI44" s="79"/>
      <c r="AJ44" s="77"/>
      <c r="AK44" s="72"/>
      <c r="AL44" s="79"/>
      <c r="AM44" s="77"/>
      <c r="AN44" s="72"/>
      <c r="AO44" s="74"/>
      <c r="AP44" s="77"/>
      <c r="AQ44" s="72"/>
      <c r="AR44" s="79"/>
      <c r="AS44" s="77"/>
      <c r="AT44" s="72"/>
      <c r="AU44" s="28"/>
      <c r="AV44" s="151"/>
      <c r="AW44" s="29"/>
      <c r="AX44" s="82"/>
      <c r="AY44" s="77"/>
      <c r="AZ44" s="118"/>
    </row>
    <row r="45" spans="2:53">
      <c r="B45" s="106"/>
      <c r="C45" s="107"/>
      <c r="D45" s="110"/>
      <c r="E45" s="107"/>
      <c r="F45" s="136"/>
      <c r="G45" s="137"/>
      <c r="H45" s="133"/>
      <c r="I45" s="125"/>
      <c r="J45" s="126"/>
      <c r="K45" s="127" t="str">
        <f>IF(I45&gt;0,DATE($I$9+2018,3,31),"")</f>
        <v/>
      </c>
      <c r="L45" s="128"/>
      <c r="M45" s="112" t="str">
        <f t="shared" ref="M45" si="13">IF(DAY(I45)=1,DATE(YEAR(I45)+10,MONTH(I45),1),IF(DAY(I45)&gt;1,DATE(YEAR(I45)+10,MONTH(I45)+1,1),""))</f>
        <v/>
      </c>
      <c r="N45" s="73"/>
      <c r="O45" s="76" t="str">
        <f>IF(AND(DATE($I$9+2018,3,31)&gt;=$F45,$F45&lt;&gt;"",$N45&lt;&gt;""),"○",IF(AND(DATE($I$9+2018,3,31)&lt;$F45,$N45&lt;&gt;""),"－",IF(AND($F45="",$N45&lt;&gt;""),"×","")))</f>
        <v/>
      </c>
      <c r="P45" s="72" t="str">
        <f>IF(AND($M45&lt;=N$20,$I46="",$N45&lt;&gt;""),"○",IF(AND($M45&lt;=N$20,$I46&gt;N$20,$I46&lt;&gt;"",$N45&lt;&gt;""),"○",IF(OR($M45="",N$45=""),"","－")))</f>
        <v/>
      </c>
      <c r="Q45" s="73"/>
      <c r="R45" s="76" t="str">
        <f>IF(AND(DATE($I$9+2018,4,30)&gt;=$F45,$F45&lt;&gt;"",$Q45&lt;&gt;""),"○",IF(AND(DATE($I$9+2018,4,30)&lt;$F45,$Q45&lt;&gt;""),"－",IF(AND($F45="",$Q45&lt;&gt;""),"×","")))</f>
        <v/>
      </c>
      <c r="S45" s="123" t="str">
        <f>IF(AND($M45&lt;=Q$20,$I46="",$Q45&lt;&gt;""),"○",IF(AND($M45&lt;=Q$20,$I46&gt;Q$20,$I46&lt;&gt;"",$Q45&lt;&gt;""),"○",IF(OR($M45="",$Q45=""),"","－")))</f>
        <v/>
      </c>
      <c r="T45" s="73"/>
      <c r="U45" s="219" t="str">
        <f>IF(AND(DATE($I$9+2018,5,31)&gt;=$F45,$F45&lt;&gt;"",$T45&lt;&gt;""),"○",IF(AND(DATE($I$9+2018,5,31)&lt;$F45,$T45&lt;&gt;""),"－",IF(AND($F45="",$T45&lt;&gt;""),"×","")))</f>
        <v/>
      </c>
      <c r="V45" s="72" t="str">
        <f>IF(AND($M45&lt;=T$20,$I46="",$T45&lt;&gt;""),"○",IF(AND($M45&lt;=T$20,$I46&gt;T$20,$I46&lt;&gt;"",$T45&lt;&gt;""),"○",IF(OR($M45="",$T45=""),"","－")))</f>
        <v/>
      </c>
      <c r="W45" s="78"/>
      <c r="X45" s="76" t="str">
        <f>IF(AND(DATE($I$9+2018,6,30)&gt;=$F45,$F45&lt;&gt;"",$W45&lt;&gt;""),"○",IF(AND(DATE($I$9+2018,6,30)&lt;$F45,$W45&lt;&gt;""),"－",IF(AND($F45="",$W45&lt;&gt;""),"×","")))</f>
        <v/>
      </c>
      <c r="Y45" s="72" t="str">
        <f>IF(AND($M45&lt;=W$20,$I46="",$W45&lt;&gt;""),"○",IF(AND($M45&lt;=W$20,$I46&gt;W$20,$I46&lt;&gt;"",$W45&lt;&gt;""),"○",IF(OR($M45="",$W45=""),"","－")))</f>
        <v/>
      </c>
      <c r="Z45" s="78"/>
      <c r="AA45" s="76" t="str">
        <f>IF(AND(DATE($I$9+2018,7,31)&gt;=$F45,$F45&lt;&gt;"",$Z45&lt;&gt;""),"○",IF(AND(DATE($I$9+2018,7,31)&lt;$F45,$Z45&lt;&gt;""),"－",IF(AND($F45="",$Z45&lt;&gt;""),"×","")))</f>
        <v/>
      </c>
      <c r="AB45" s="72" t="str">
        <f>IF(AND($M45&lt;=Z$20,$I46="",$Z45&lt;&gt;""),"○",IF(AND($M45&lt;=Z$20,$I46&gt;Z$20,$I46&lt;&gt;"",$Z45&lt;&gt;""),"○",IF(OR($M45="",$Z45=""),"","－")))</f>
        <v/>
      </c>
      <c r="AC45" s="78"/>
      <c r="AD45" s="76" t="str">
        <f>IF(AND(DATE($I$9+2018,8,31)&gt;=$F45,$F45&lt;&gt;"",$AC45&lt;&gt;""),"○",IF(AND(DATE($I$9+2018,8,31)&lt;$F45,$AC45&lt;&gt;""),"－",IF(AND($F45="",$AC45&lt;&gt;""),"×","")))</f>
        <v/>
      </c>
      <c r="AE45" s="72" t="str">
        <f>IF(AND($M45&lt;=AC$20,$I46="",$AC45&lt;&gt;""),"○",IF(AND($M45&lt;=AC$20,$I46&gt;AC$20,$I46&lt;&gt;"",$AC45&lt;&gt;""),"○",IF(OR($M45="",$AC45=""),"","－")))</f>
        <v/>
      </c>
      <c r="AF45" s="73"/>
      <c r="AG45" s="76" t="str">
        <f>IF(AND(DATE($I$9+2018,9,30)&gt;=$F45,$F45&lt;&gt;"",$AF45&lt;&gt;""),"○",IF(AND(DATE($I$9+2018,9,30)&lt;$F45,$AF45&lt;&gt;""),"－",IF(AND($F45="",$AF45&lt;&gt;""),"×","")))</f>
        <v/>
      </c>
      <c r="AH45" s="72" t="str">
        <f>IF(AND($M45&lt;=AF$20,$I46="",$AF45&lt;&gt;""),"○",IF(AND($M45&lt;=AF$20,$I46&gt;AF$20,$I46&lt;&gt;"",$AF45&lt;&gt;""),"○",IF(OR($M45="",$AF45=""),"","－")))</f>
        <v/>
      </c>
      <c r="AI45" s="78"/>
      <c r="AJ45" s="76" t="str">
        <f>IF(AND(DATE($I$9+2018,10,31)&gt;=$F45,$F45&lt;&gt;"",$AI45&lt;&gt;""),"○",IF(AND(DATE($I$9+2018,10,31)&lt;$F45,$AI45&lt;&gt;""),"－",IF(AND($F45="",$AI45&lt;&gt;""),"×","")))</f>
        <v/>
      </c>
      <c r="AK45" s="72" t="str">
        <f>IF(AND($M45&lt;=AI$20,$I46="",$AI45&lt;&gt;""),"○",IF(AND($M45&lt;=AI$20,$I46&gt;AI$20,$I46&lt;&gt;"",$AI45&lt;&gt;""),"○",IF(OR($M45="",$AI45=""),"","－")))</f>
        <v/>
      </c>
      <c r="AL45" s="78"/>
      <c r="AM45" s="76" t="str">
        <f>IF(AND(DATE($I$9+2018,11,30)&gt;=$F45,$F45&lt;&gt;"",$AL45&lt;&gt;""),"○",IF(AND(DATE($I$9+2018,11,30)&lt;$F45,$AL45&lt;&gt;""),"－",IF(AND($F45="",$AL45&lt;&gt;""),"×","")))</f>
        <v/>
      </c>
      <c r="AN45" s="72" t="str">
        <f>IF(AND($M45&lt;=AL$20,$I46="",$AL45&lt;&gt;""),"○",IF(AND($M45&lt;=AL$20,$I46&gt;AL$20,$I46&lt;&gt;"",$AL45&lt;&gt;""),"○",IF(OR($M45="",$AL45=""),"","－")))</f>
        <v/>
      </c>
      <c r="AO45" s="73"/>
      <c r="AP45" s="76" t="str">
        <f>IF(AND(DATE($I$9+2018,12,31)&gt;=$F45,$F45&lt;&gt;"",$AO45&lt;&gt;""),"○",IF(AND(DATE($I$9+2018,12,31)&lt;$F45,$AO45&lt;&gt;""),"－",IF(AND($F45="",$AO45&lt;&gt;""),"×","")))</f>
        <v/>
      </c>
      <c r="AQ45" s="72" t="str">
        <f>IF(AND($M45&lt;=AO$20,$I46="",$AO45&lt;&gt;""),"○",IF(AND($M45&lt;=AO$20,$I46&gt;AO$20,$I46&lt;&gt;"",$AO45&lt;&gt;""),"○",IF(OR($M45="",$AO45=""),"","－")))</f>
        <v/>
      </c>
      <c r="AR45" s="78"/>
      <c r="AS45" s="76" t="str">
        <f>IF(AND(DATE($I$9+2019,1,31)&gt;=$F45,$F45&lt;&gt;"",$AR45&lt;&gt;""),"○",IF(AND(DATE($I$9+2019,1,31)&lt;$F45,$AR45&lt;&gt;""),"－",IF(AND($F45="",$AR45&lt;&gt;""),"×","")))</f>
        <v/>
      </c>
      <c r="AT45" s="72" t="str">
        <f>IF(AND($M45&lt;=AR$20,$I46="",$AR45&lt;&gt;""),"○",IF(AND($M45&lt;=AR$20,$I46&gt;AR$20,$I46&lt;&gt;"",$AR45&lt;&gt;""),"○",IF(OR($M45="",$AR45=""),"","－")))</f>
        <v/>
      </c>
      <c r="AU45" s="28"/>
      <c r="AV45" s="151"/>
      <c r="AW45" s="29"/>
      <c r="AX45" s="81"/>
      <c r="AY45" s="76" t="str">
        <f>IF(AND(DATE($I$9+2019,2,28)&gt;=$F45,$F45&lt;&gt;"",$AX45&lt;&gt;""),"○",IF(AND(DATE($I$9+2019,2,28)&lt;$F45,$AX45&lt;&gt;""),"－",IF(AND($F45="",$AX45&lt;&gt;""),"×","")))</f>
        <v/>
      </c>
      <c r="AZ45" s="118" t="str">
        <f>IF(AND($M45&lt;=AX$20,$I46="",$AX45&lt;&gt;""),"○",IF(AND($M45&lt;=AX$20,$I46&gt;AX$20,$I46&lt;&gt;"",$AX45&lt;&gt;""),"○",IF(OR($M45="",$AX45=""),"","－")))</f>
        <v/>
      </c>
    </row>
    <row r="46" spans="2:53">
      <c r="B46" s="129"/>
      <c r="C46" s="130"/>
      <c r="D46" s="131"/>
      <c r="E46" s="130"/>
      <c r="F46" s="138"/>
      <c r="G46" s="139"/>
      <c r="H46" s="134"/>
      <c r="I46" s="140"/>
      <c r="J46" s="141"/>
      <c r="K46" s="142" t="str">
        <f t="shared" ref="K46" si="14">IF(I45&gt;0,DATEDIF(I45,K45,"Y")&amp;"年"&amp;DATEDIF(I45,K45,"YM")&amp;"月","")</f>
        <v/>
      </c>
      <c r="L46" s="143"/>
      <c r="M46" s="132"/>
      <c r="N46" s="74"/>
      <c r="O46" s="77"/>
      <c r="P46" s="72"/>
      <c r="Q46" s="74"/>
      <c r="R46" s="77"/>
      <c r="S46" s="124"/>
      <c r="T46" s="74"/>
      <c r="U46" s="220"/>
      <c r="V46" s="72"/>
      <c r="W46" s="79"/>
      <c r="X46" s="77"/>
      <c r="Y46" s="72"/>
      <c r="Z46" s="79"/>
      <c r="AA46" s="77"/>
      <c r="AB46" s="72"/>
      <c r="AC46" s="79"/>
      <c r="AD46" s="77"/>
      <c r="AE46" s="72"/>
      <c r="AF46" s="74"/>
      <c r="AG46" s="77"/>
      <c r="AH46" s="72"/>
      <c r="AI46" s="79"/>
      <c r="AJ46" s="77"/>
      <c r="AK46" s="72"/>
      <c r="AL46" s="79"/>
      <c r="AM46" s="77"/>
      <c r="AN46" s="72"/>
      <c r="AO46" s="74"/>
      <c r="AP46" s="77"/>
      <c r="AQ46" s="72"/>
      <c r="AR46" s="79"/>
      <c r="AS46" s="77"/>
      <c r="AT46" s="72"/>
      <c r="AU46" s="28"/>
      <c r="AV46" s="151"/>
      <c r="AW46" s="29"/>
      <c r="AX46" s="82"/>
      <c r="AY46" s="77"/>
      <c r="AZ46" s="118"/>
    </row>
    <row r="47" spans="2:53">
      <c r="B47" s="106"/>
      <c r="C47" s="107"/>
      <c r="D47" s="110"/>
      <c r="E47" s="107"/>
      <c r="F47" s="136"/>
      <c r="G47" s="137"/>
      <c r="H47" s="133"/>
      <c r="I47" s="125"/>
      <c r="J47" s="126"/>
      <c r="K47" s="127" t="str">
        <f>IF(I47&gt;0,DATE($I$9+2018,3,31),"")</f>
        <v/>
      </c>
      <c r="L47" s="128"/>
      <c r="M47" s="112" t="str">
        <f t="shared" ref="M47" si="15">IF(DAY(I47)=1,DATE(YEAR(I47)+10,MONTH(I47),1),IF(DAY(I47)&gt;1,DATE(YEAR(I47)+10,MONTH(I47)+1,1),""))</f>
        <v/>
      </c>
      <c r="N47" s="80"/>
      <c r="O47" s="76" t="str">
        <f>IF(AND(DATE($I$9+2018,3,31)&gt;=$F47,$F47&lt;&gt;"",$N47&lt;&gt;""),"○",IF(AND(DATE($I$9+2018,3,31)&lt;$F47,$N47&lt;&gt;""),"－",IF(AND($F47="",$N47&lt;&gt;""),"×","")))</f>
        <v/>
      </c>
      <c r="P47" s="72" t="str">
        <f>IF(AND($M47&lt;=N$20,$I48="",$N47&lt;&gt;""),"○",IF(AND($M47&lt;=N$20,$I48&gt;N$20,$I48&lt;&gt;"",$N47&lt;&gt;""),"○",IF(OR($M47="",N$47=""),"","－")))</f>
        <v/>
      </c>
      <c r="Q47" s="80"/>
      <c r="R47" s="76" t="str">
        <f>IF(AND(DATE($I$9+2018,4,30)&gt;=$F47,$F47&lt;&gt;"",$Q47&lt;&gt;""),"○",IF(AND(DATE($I$9+2018,4,30)&lt;$F47,$Q47&lt;&gt;""),"－",IF(AND($F47="",$Q47&lt;&gt;""),"×","")))</f>
        <v/>
      </c>
      <c r="S47" s="123" t="str">
        <f>IF(AND($M47&lt;=Q$20,$I48="",$Q47&lt;&gt;""),"○",IF(AND($M47&lt;=Q$20,$I48&gt;Q$20,$I48&lt;&gt;"",$Q47&lt;&gt;""),"○",IF(OR($M47="",$Q47=""),"","－")))</f>
        <v/>
      </c>
      <c r="T47" s="80"/>
      <c r="U47" s="76" t="str">
        <f>IF(AND(DATE($I$9+2018,5,31)&gt;=$F47,$F47&lt;&gt;"",$T47&lt;&gt;""),"○",IF(AND(DATE($I$9+2018,5,31)&lt;$F47,$T47&lt;&gt;""),"－",IF(AND($F47="",$T47&lt;&gt;""),"×","")))</f>
        <v/>
      </c>
      <c r="V47" s="72" t="str">
        <f>IF(AND($M47&lt;=T$20,$I48="",$T47&lt;&gt;""),"○",IF(AND($M47&lt;=T$20,$I48&gt;T$20,$I48&lt;&gt;"",$T47&lt;&gt;""),"○",IF(OR($M47="",$T47=""),"","－")))</f>
        <v/>
      </c>
      <c r="W47" s="85"/>
      <c r="X47" s="76" t="str">
        <f>IF(AND(DATE($I$9+2018,6,30)&gt;=$F47,$F47&lt;&gt;"",$W47&lt;&gt;""),"○",IF(AND(DATE($I$9+2018,6,30)&lt;$F47,$W47&lt;&gt;""),"－",IF(AND($F47="",$W47&lt;&gt;""),"×","")))</f>
        <v/>
      </c>
      <c r="Y47" s="72" t="str">
        <f>IF(AND($M47&lt;=W$20,$I48="",$W47&lt;&gt;""),"○",IF(AND($M47&lt;=W$20,$I48&gt;W$20,$I48&lt;&gt;"",$W47&lt;&gt;""),"○",IF(OR($M47="",$W47=""),"","－")))</f>
        <v/>
      </c>
      <c r="Z47" s="85"/>
      <c r="AA47" s="76" t="str">
        <f>IF(AND(DATE($I$9+2018,7,31)&gt;=$F47,$F47&lt;&gt;"",$Z47&lt;&gt;""),"○",IF(AND(DATE($I$9+2018,7,31)&lt;$F47,$Z47&lt;&gt;""),"－",IF(AND($F47="",$Z47&lt;&gt;""),"×","")))</f>
        <v/>
      </c>
      <c r="AB47" s="72" t="str">
        <f>IF(AND($M47&lt;=Z$20,$I48="",$Z47&lt;&gt;""),"○",IF(AND($M47&lt;=Z$20,$I48&gt;Z$20,$I48&lt;&gt;"",$Z47&lt;&gt;""),"○",IF(OR($M47="",$Z47=""),"","－")))</f>
        <v/>
      </c>
      <c r="AC47" s="85"/>
      <c r="AD47" s="76" t="str">
        <f>IF(AND(DATE($I$9+2018,8,31)&gt;=$F47,$F47&lt;&gt;"",$AC47&lt;&gt;""),"○",IF(AND(DATE($I$9+2018,8,31)&lt;$F47,$AC47&lt;&gt;""),"－",IF(AND($F47="",$AC47&lt;&gt;""),"×","")))</f>
        <v/>
      </c>
      <c r="AE47" s="72" t="str">
        <f>IF(AND($M47&lt;=AC$20,$I48="",$AC47&lt;&gt;""),"○",IF(AND($M47&lt;=AC$20,$I48&gt;AC$20,$I48&lt;&gt;"",$AC47&lt;&gt;""),"○",IF(OR($M47="",$AC47=""),"","－")))</f>
        <v/>
      </c>
      <c r="AF47" s="80"/>
      <c r="AG47" s="76" t="str">
        <f>IF(AND(DATE($I$9+2018,9,30)&gt;=$F47,$F47&lt;&gt;"",$AF47&lt;&gt;""),"○",IF(AND(DATE($I$9+2018,9,30)&lt;$F47,$AF47&lt;&gt;""),"－",IF(AND($F47="",$AF47&lt;&gt;""),"×","")))</f>
        <v/>
      </c>
      <c r="AH47" s="72" t="str">
        <f>IF(AND($M47&lt;=AF$20,$I48="",$AF47&lt;&gt;""),"○",IF(AND($M47&lt;=AF$20,$I48&gt;AF$20,$I48&lt;&gt;"",$AF47&lt;&gt;""),"○",IF(OR($M47="",$AF47=""),"","－")))</f>
        <v/>
      </c>
      <c r="AI47" s="85"/>
      <c r="AJ47" s="76" t="str">
        <f>IF(AND(DATE($I$9+2018,10,31)&gt;=$F47,$F47&lt;&gt;"",$AI47&lt;&gt;""),"○",IF(AND(DATE($I$9+2018,10,31)&lt;$F47,$AI47&lt;&gt;""),"－",IF(AND($F47="",$AI47&lt;&gt;""),"×","")))</f>
        <v/>
      </c>
      <c r="AK47" s="72" t="str">
        <f>IF(AND($M47&lt;=AI$20,$I48="",$AI47&lt;&gt;""),"○",IF(AND($M47&lt;=AI$20,$I48&gt;AI$20,$I48&lt;&gt;"",$AI47&lt;&gt;""),"○",IF(OR($M47="",$AI47=""),"","－")))</f>
        <v/>
      </c>
      <c r="AL47" s="85"/>
      <c r="AM47" s="76" t="str">
        <f>IF(AND(DATE($I$9+2018,11,30)&gt;=$F47,$F47&lt;&gt;"",$AL47&lt;&gt;""),"○",IF(AND(DATE($I$9+2018,11,30)&lt;$F47,$AL47&lt;&gt;""),"－",IF(AND($F47="",$AL47&lt;&gt;""),"×","")))</f>
        <v/>
      </c>
      <c r="AN47" s="72" t="str">
        <f>IF(AND($M47&lt;=AL$20,$I48="",$AL47&lt;&gt;""),"○",IF(AND($M47&lt;=AL$20,$I48&gt;AL$20,$I48&lt;&gt;"",$AL47&lt;&gt;""),"○",IF(OR($M47="",$AL47=""),"","－")))</f>
        <v/>
      </c>
      <c r="AO47" s="80"/>
      <c r="AP47" s="76" t="str">
        <f>IF(AND(DATE($I$9+2018,12,31)&gt;=$F47,$F47&lt;&gt;"",$AO47&lt;&gt;""),"○",IF(AND(DATE($I$9+2018,12,31)&lt;$F47,$AO47&lt;&gt;""),"－",IF(AND($F47="",$AO47&lt;&gt;""),"×","")))</f>
        <v/>
      </c>
      <c r="AQ47" s="72" t="str">
        <f>IF(AND($M47&lt;=AO$20,$I48="",$AO47&lt;&gt;""),"○",IF(AND($M47&lt;=AO$20,$I48&gt;AO$20,$I48&lt;&gt;"",$AO47&lt;&gt;""),"○",IF(OR($M47="",$AO47=""),"","－")))</f>
        <v/>
      </c>
      <c r="AR47" s="85"/>
      <c r="AS47" s="76" t="str">
        <f>IF(AND(DATE($I$9+2019,1,31)&gt;=$F47,$F47&lt;&gt;"",$AR47&lt;&gt;""),"○",IF(AND(DATE($I$9+2019,1,31)&lt;$F47,$AR47&lt;&gt;""),"－",IF(AND($F47="",$AR47&lt;&gt;""),"×","")))</f>
        <v/>
      </c>
      <c r="AT47" s="72" t="str">
        <f>IF(AND($M47&lt;=AR$20,$I48="",$AR47&lt;&gt;""),"○",IF(AND($M47&lt;=AR$20,$I48&gt;AR$20,$I48&lt;&gt;"",$AR47&lt;&gt;""),"○",IF(OR($M47="",$AR47=""),"","－")))</f>
        <v/>
      </c>
      <c r="AU47" s="28"/>
      <c r="AV47" s="151"/>
      <c r="AW47" s="29"/>
      <c r="AX47" s="117"/>
      <c r="AY47" s="76" t="str">
        <f>IF(AND(DATE($I$9+2019,2,28)&gt;=$F47,$F47&lt;&gt;"",$AX47&lt;&gt;""),"○",IF(AND(DATE($I$9+2019,2,28)&lt;$F47,$AX47&lt;&gt;""),"－",IF(AND($F47="",$AX47&lt;&gt;""),"×","")))</f>
        <v/>
      </c>
      <c r="AZ47" s="118" t="str">
        <f>IF(AND($M47&lt;=AX$20,$I48="",$AX47&lt;&gt;""),"○",IF(AND($M47&lt;=AX$20,$I48&gt;AX$20,$I48&lt;&gt;"",$AX47&lt;&gt;""),"○",IF(OR($M47="",$AX47=""),"","－")))</f>
        <v/>
      </c>
    </row>
    <row r="48" spans="2:53">
      <c r="B48" s="129"/>
      <c r="C48" s="130"/>
      <c r="D48" s="131"/>
      <c r="E48" s="130"/>
      <c r="F48" s="138"/>
      <c r="G48" s="139"/>
      <c r="H48" s="134"/>
      <c r="I48" s="140"/>
      <c r="J48" s="141"/>
      <c r="K48" s="142" t="str">
        <f t="shared" ref="K48" si="16">IF(I47&gt;0,DATEDIF(I47,K47,"Y")&amp;"年"&amp;DATEDIF(I47,K47,"YM")&amp;"月","")</f>
        <v/>
      </c>
      <c r="L48" s="143"/>
      <c r="M48" s="132"/>
      <c r="N48" s="74"/>
      <c r="O48" s="77"/>
      <c r="P48" s="72"/>
      <c r="Q48" s="74"/>
      <c r="R48" s="77"/>
      <c r="S48" s="124"/>
      <c r="T48" s="74"/>
      <c r="U48" s="77"/>
      <c r="V48" s="72"/>
      <c r="W48" s="79"/>
      <c r="X48" s="77"/>
      <c r="Y48" s="72"/>
      <c r="Z48" s="79"/>
      <c r="AA48" s="77"/>
      <c r="AB48" s="72"/>
      <c r="AC48" s="79"/>
      <c r="AD48" s="77"/>
      <c r="AE48" s="72"/>
      <c r="AF48" s="74"/>
      <c r="AG48" s="77"/>
      <c r="AH48" s="72"/>
      <c r="AI48" s="79"/>
      <c r="AJ48" s="77"/>
      <c r="AK48" s="72"/>
      <c r="AL48" s="79"/>
      <c r="AM48" s="77"/>
      <c r="AN48" s="72"/>
      <c r="AO48" s="74"/>
      <c r="AP48" s="77"/>
      <c r="AQ48" s="72"/>
      <c r="AR48" s="79"/>
      <c r="AS48" s="77"/>
      <c r="AT48" s="72"/>
      <c r="AU48" s="28"/>
      <c r="AV48" s="151"/>
      <c r="AW48" s="29"/>
      <c r="AX48" s="82"/>
      <c r="AY48" s="77"/>
      <c r="AZ48" s="118"/>
    </row>
    <row r="49" spans="2:52">
      <c r="B49" s="106"/>
      <c r="C49" s="107"/>
      <c r="D49" s="110"/>
      <c r="E49" s="107"/>
      <c r="F49" s="136"/>
      <c r="G49" s="137"/>
      <c r="H49" s="133"/>
      <c r="I49" s="125"/>
      <c r="J49" s="126"/>
      <c r="K49" s="127" t="str">
        <f>IF(I49&gt;0,DATE($I$9+2018,3,31),"")</f>
        <v/>
      </c>
      <c r="L49" s="128"/>
      <c r="M49" s="112" t="str">
        <f t="shared" ref="M49" si="17">IF(DAY(I49)=1,DATE(YEAR(I49)+10,MONTH(I49),1),IF(DAY(I49)&gt;1,DATE(YEAR(I49)+10,MONTH(I49)+1,1),""))</f>
        <v/>
      </c>
      <c r="N49" s="73"/>
      <c r="O49" s="76" t="str">
        <f>IF(AND(DATE($I$9+2018,3,31)&gt;=$F49,$F49&lt;&gt;"",$N49&lt;&gt;""),"○",IF(AND(DATE($I$9+2018,3,31)&lt;$F49,$N49&lt;&gt;""),"－",IF(AND($F49="",$N49&lt;&gt;""),"×","")))</f>
        <v/>
      </c>
      <c r="P49" s="72" t="str">
        <f>IF(AND($M49&lt;=N$20,$I50="",$N49&lt;&gt;""),"○",IF(AND($M49&lt;=N$20,$I50&gt;N$20,$I50&lt;&gt;"",$N49&lt;&gt;""),"○",IF(OR($M49="",N$49=""),"","－")))</f>
        <v/>
      </c>
      <c r="Q49" s="73"/>
      <c r="R49" s="76" t="str">
        <f>IF(AND(DATE($I$9+2018,4,30)&gt;=$F49,$F49&lt;&gt;"",$Q49&lt;&gt;""),"○",IF(AND(DATE($I$9+2018,4,30)&lt;$F49,$Q49&lt;&gt;""),"－",IF(AND($F49="",$Q49&lt;&gt;""),"×","")))</f>
        <v/>
      </c>
      <c r="S49" s="123" t="str">
        <f>IF(AND($M49&lt;=Q$20,$I50="",$Q49&lt;&gt;""),"○",IF(AND($M49&lt;=Q$20,$I50&gt;Q$20,$I50&lt;&gt;"",$Q49&lt;&gt;""),"○",IF(OR($M49="",$Q49=""),"","－")))</f>
        <v/>
      </c>
      <c r="T49" s="73"/>
      <c r="U49" s="76" t="str">
        <f>IF(AND(DATE($I$9+2018,5,31)&gt;=$F49,$F49&lt;&gt;"",$T49&lt;&gt;""),"○",IF(AND(DATE($I$9+2018,5,31)&lt;$F49,$T49&lt;&gt;""),"－",IF(AND($F49="",$T49&lt;&gt;""),"×","")))</f>
        <v/>
      </c>
      <c r="V49" s="72" t="str">
        <f>IF(AND($M49&lt;=T$20,$I50="",$T49&lt;&gt;""),"○",IF(AND($M49&lt;=T$20,$I50&gt;T$20,$I50&lt;&gt;"",$T49&lt;&gt;""),"○",IF(OR($M49="",$T49=""),"","－")))</f>
        <v/>
      </c>
      <c r="W49" s="78"/>
      <c r="X49" s="76" t="str">
        <f>IF(AND(DATE($I$9+2018,6,30)&gt;=$F49,$F49&lt;&gt;"",$W49&lt;&gt;""),"○",IF(AND(DATE($I$9+2018,6,30)&lt;$F49,$W49&lt;&gt;""),"－",IF(AND($F49="",$W49&lt;&gt;""),"×","")))</f>
        <v/>
      </c>
      <c r="Y49" s="72" t="str">
        <f>IF(AND($M49&lt;=W$20,$I50="",$W49&lt;&gt;""),"○",IF(AND($M49&lt;=W$20,$I50&gt;W$20,$I50&lt;&gt;"",$W49&lt;&gt;""),"○",IF(OR($M49="",$W49=""),"","－")))</f>
        <v/>
      </c>
      <c r="Z49" s="78"/>
      <c r="AA49" s="76" t="str">
        <f>IF(AND(DATE($I$9+2018,7,31)&gt;=$F49,$F49&lt;&gt;"",$Z49&lt;&gt;""),"○",IF(AND(DATE($I$9+2018,7,31)&lt;$F49,$Z49&lt;&gt;""),"－",IF(AND($F49="",$Z49&lt;&gt;""),"×","")))</f>
        <v/>
      </c>
      <c r="AB49" s="72" t="str">
        <f>IF(AND($M49&lt;=Z$20,$I50="",$Z49&lt;&gt;""),"○",IF(AND($M49&lt;=Z$20,$I50&gt;Z$20,$I50&lt;&gt;"",$Z49&lt;&gt;""),"○",IF(OR($M49="",$Z49=""),"","－")))</f>
        <v/>
      </c>
      <c r="AC49" s="78"/>
      <c r="AD49" s="76" t="str">
        <f>IF(AND(DATE($I$9+2018,8,31)&gt;=$F49,$F49&lt;&gt;"",$AC49&lt;&gt;""),"○",IF(AND(DATE($I$9+2018,8,31)&lt;$F49,$AC49&lt;&gt;""),"－",IF(AND($F49="",$AC49&lt;&gt;""),"×","")))</f>
        <v/>
      </c>
      <c r="AE49" s="72" t="str">
        <f>IF(AND($M49&lt;=AC$20,$I50="",$AC49&lt;&gt;""),"○",IF(AND($M49&lt;=AC$20,$I50&gt;AC$20,$I50&lt;&gt;"",$AC49&lt;&gt;""),"○",IF(OR($M49="",$AC49=""),"","－")))</f>
        <v/>
      </c>
      <c r="AF49" s="73"/>
      <c r="AG49" s="76" t="str">
        <f>IF(AND(DATE($I$9+2018,9,30)&gt;=$F49,$F49&lt;&gt;"",$AF49&lt;&gt;""),"○",IF(AND(DATE($I$9+2018,9,30)&lt;$F49,$AF49&lt;&gt;""),"－",IF(AND($F49="",$AF49&lt;&gt;""),"×","")))</f>
        <v/>
      </c>
      <c r="AH49" s="72" t="str">
        <f>IF(AND($M49&lt;=AF$20,$I50="",$AF49&lt;&gt;""),"○",IF(AND($M49&lt;=AF$20,$I50&gt;AF$20,$I50&lt;&gt;"",$AF49&lt;&gt;""),"○",IF(OR($M49="",$AF49=""),"","－")))</f>
        <v/>
      </c>
      <c r="AI49" s="78"/>
      <c r="AJ49" s="76" t="str">
        <f>IF(AND(DATE($I$9+2018,10,31)&gt;=$F49,$F49&lt;&gt;"",$AI49&lt;&gt;""),"○",IF(AND(DATE($I$9+2018,10,31)&lt;$F49,$AI49&lt;&gt;""),"－",IF(AND($F49="",$AI49&lt;&gt;""),"×","")))</f>
        <v/>
      </c>
      <c r="AK49" s="72" t="str">
        <f>IF(AND($M49&lt;=AI$20,$I50="",$AI49&lt;&gt;""),"○",IF(AND($M49&lt;=AI$20,$I50&gt;AI$20,$I50&lt;&gt;"",$AI49&lt;&gt;""),"○",IF(OR($M49="",$AI49=""),"","－")))</f>
        <v/>
      </c>
      <c r="AL49" s="78"/>
      <c r="AM49" s="76" t="str">
        <f>IF(AND(DATE($I$9+2018,11,30)&gt;=$F49,$F49&lt;&gt;"",$AL49&lt;&gt;""),"○",IF(AND(DATE($I$9+2018,11,30)&lt;$F49,$AL49&lt;&gt;""),"－",IF(AND($F49="",$AL49&lt;&gt;""),"×","")))</f>
        <v/>
      </c>
      <c r="AN49" s="72" t="str">
        <f>IF(AND($M49&lt;=AL$20,$I50="",$AL49&lt;&gt;""),"○",IF(AND($M49&lt;=AL$20,$I50&gt;AL$20,$I50&lt;&gt;"",$AL49&lt;&gt;""),"○",IF(OR($M49="",$AL49=""),"","－")))</f>
        <v/>
      </c>
      <c r="AO49" s="73"/>
      <c r="AP49" s="76" t="str">
        <f>IF(AND(DATE($I$9+2018,12,31)&gt;=$F49,$F49&lt;&gt;"",$AO49&lt;&gt;""),"○",IF(AND(DATE($I$9+2018,12,31)&lt;$F49,$AO49&lt;&gt;""),"－",IF(AND($F49="",$AO49&lt;&gt;""),"×","")))</f>
        <v/>
      </c>
      <c r="AQ49" s="72" t="str">
        <f>IF(AND($M49&lt;=AO$20,$I50="",$AO49&lt;&gt;""),"○",IF(AND($M49&lt;=AO$20,$I50&gt;AO$20,$I50&lt;&gt;"",$AO49&lt;&gt;""),"○",IF(OR($M49="",$AO49=""),"","－")))</f>
        <v/>
      </c>
      <c r="AR49" s="78"/>
      <c r="AS49" s="76" t="str">
        <f>IF(AND(DATE($I$9+2019,1,31)&gt;=$F49,$F49&lt;&gt;"",$AR49&lt;&gt;""),"○",IF(AND(DATE($I$9+2019,1,31)&lt;$F49,$AR49&lt;&gt;""),"－",IF(AND($F49="",$AR49&lt;&gt;""),"×","")))</f>
        <v/>
      </c>
      <c r="AT49" s="72" t="str">
        <f>IF(AND($M49&lt;=AR$20,$I50="",$AR49&lt;&gt;""),"○",IF(AND($M49&lt;=AR$20,$I50&gt;AR$20,$I50&lt;&gt;"",$AR49&lt;&gt;""),"○",IF(OR($M49="",$AR49=""),"","－")))</f>
        <v/>
      </c>
      <c r="AU49" s="28"/>
      <c r="AV49" s="151"/>
      <c r="AW49" s="29"/>
      <c r="AX49" s="81"/>
      <c r="AY49" s="76" t="str">
        <f>IF(AND(DATE($I$9+2019,2,28)&gt;=$F49,$F49&lt;&gt;"",$AX49&lt;&gt;""),"○",IF(AND(DATE($I$9+2019,2,28)&lt;$F49,$AX49&lt;&gt;""),"－",IF(AND($F49="",$AX49&lt;&gt;""),"×","")))</f>
        <v/>
      </c>
      <c r="AZ49" s="118" t="str">
        <f>IF(AND($M49&lt;=AX$20,$I50="",$AX49&lt;&gt;""),"○",IF(AND($M49&lt;=AX$20,$I50&gt;AX$20,$I50&lt;&gt;"",$AX49&lt;&gt;""),"○",IF(OR($M49="",$AX49=""),"","－")))</f>
        <v/>
      </c>
    </row>
    <row r="50" spans="2:52">
      <c r="B50" s="129"/>
      <c r="C50" s="130"/>
      <c r="D50" s="131"/>
      <c r="E50" s="130"/>
      <c r="F50" s="138"/>
      <c r="G50" s="139"/>
      <c r="H50" s="134"/>
      <c r="I50" s="140"/>
      <c r="J50" s="141"/>
      <c r="K50" s="142" t="str">
        <f t="shared" ref="K50" si="18">IF(I49&gt;0,DATEDIF(I49,K49,"Y")&amp;"年"&amp;DATEDIF(I49,K49,"YM")&amp;"月","")</f>
        <v/>
      </c>
      <c r="L50" s="143"/>
      <c r="M50" s="132"/>
      <c r="N50" s="74"/>
      <c r="O50" s="77"/>
      <c r="P50" s="72"/>
      <c r="Q50" s="74"/>
      <c r="R50" s="77"/>
      <c r="S50" s="124"/>
      <c r="T50" s="74"/>
      <c r="U50" s="77"/>
      <c r="V50" s="72"/>
      <c r="W50" s="79"/>
      <c r="X50" s="77"/>
      <c r="Y50" s="72"/>
      <c r="Z50" s="79"/>
      <c r="AA50" s="77"/>
      <c r="AB50" s="72"/>
      <c r="AC50" s="79"/>
      <c r="AD50" s="77"/>
      <c r="AE50" s="72"/>
      <c r="AF50" s="74"/>
      <c r="AG50" s="77"/>
      <c r="AH50" s="72"/>
      <c r="AI50" s="79"/>
      <c r="AJ50" s="77"/>
      <c r="AK50" s="72"/>
      <c r="AL50" s="79"/>
      <c r="AM50" s="77"/>
      <c r="AN50" s="72"/>
      <c r="AO50" s="74"/>
      <c r="AP50" s="77"/>
      <c r="AQ50" s="72"/>
      <c r="AR50" s="79"/>
      <c r="AS50" s="77"/>
      <c r="AT50" s="72"/>
      <c r="AU50" s="28"/>
      <c r="AV50" s="151"/>
      <c r="AW50" s="29"/>
      <c r="AX50" s="82"/>
      <c r="AY50" s="77"/>
      <c r="AZ50" s="118"/>
    </row>
    <row r="51" spans="2:52">
      <c r="B51" s="106"/>
      <c r="C51" s="107"/>
      <c r="D51" s="110"/>
      <c r="E51" s="107"/>
      <c r="F51" s="136"/>
      <c r="G51" s="137"/>
      <c r="H51" s="133"/>
      <c r="I51" s="125"/>
      <c r="J51" s="126"/>
      <c r="K51" s="127" t="str">
        <f>IF(I51&gt;0,DATE($I$9+2018,3,31),"")</f>
        <v/>
      </c>
      <c r="L51" s="128"/>
      <c r="M51" s="112" t="str">
        <f t="shared" ref="M51" si="19">IF(DAY(I51)=1,DATE(YEAR(I51)+10,MONTH(I51),1),IF(DAY(I51)&gt;1,DATE(YEAR(I51)+10,MONTH(I51)+1,1),""))</f>
        <v/>
      </c>
      <c r="N51" s="80"/>
      <c r="O51" s="76" t="str">
        <f>IF(AND(DATE($I$9+2018,3,31)&gt;=$F51,$F51&lt;&gt;"",$N51&lt;&gt;""),"○",IF(AND(DATE($I$9+2018,3,31)&lt;$F51,$N51&lt;&gt;""),"－",IF(AND($F51="",$N51&lt;&gt;""),"×","")))</f>
        <v/>
      </c>
      <c r="P51" s="72" t="str">
        <f>IF(AND($M51&lt;=N$20,$I52="",$N51&lt;&gt;""),"○",IF(AND($M51&lt;=N$20,$I52&gt;N$20,$I52&lt;&gt;"",$N51&lt;&gt;""),"○",IF(OR($M51="",N$51=""),"","－")))</f>
        <v/>
      </c>
      <c r="Q51" s="80"/>
      <c r="R51" s="76" t="str">
        <f>IF(AND(DATE($I$9+2018,4,30)&gt;=$F51,$F51&lt;&gt;"",$Q51&lt;&gt;""),"○",IF(AND(DATE($I$9+2018,4,30)&lt;$F51,$Q51&lt;&gt;""),"－",IF(AND($F51="",$Q51&lt;&gt;""),"×","")))</f>
        <v/>
      </c>
      <c r="S51" s="123" t="str">
        <f>IF(AND($M51&lt;=Q$20,$I52="",$Q51&lt;&gt;""),"○",IF(AND($M51&lt;=Q$20,$I52&gt;Q$20,$I52&lt;&gt;"",$Q51&lt;&gt;""),"○",IF(OR($M51="",$Q51=""),"","－")))</f>
        <v/>
      </c>
      <c r="T51" s="80"/>
      <c r="U51" s="76" t="str">
        <f>IF(AND(DATE($I$9+2018,5,31)&gt;=$F51,$F51&lt;&gt;"",$T51&lt;&gt;""),"○",IF(AND(DATE($I$9+2018,5,31)&lt;$F51,$T51&lt;&gt;""),"－",IF(AND($F51="",$T51&lt;&gt;""),"×","")))</f>
        <v/>
      </c>
      <c r="V51" s="72" t="str">
        <f>IF(AND($M51&lt;=T$20,$I52="",$T51&lt;&gt;""),"○",IF(AND($M51&lt;=T$20,$I52&gt;T$20,$I52&lt;&gt;"",$T51&lt;&gt;""),"○",IF(OR($M51="",$T51=""),"","－")))</f>
        <v/>
      </c>
      <c r="W51" s="85"/>
      <c r="X51" s="76" t="str">
        <f>IF(AND(DATE($I$9+2018,6,30)&gt;=$F51,$F51&lt;&gt;"",$W51&lt;&gt;""),"○",IF(AND(DATE($I$9+2018,6,30)&lt;$F51,$W51&lt;&gt;""),"－",IF(AND($F51="",$W51&lt;&gt;""),"×","")))</f>
        <v/>
      </c>
      <c r="Y51" s="72" t="str">
        <f>IF(AND($M51&lt;=W$20,$I52="",$W51&lt;&gt;""),"○",IF(AND($M51&lt;=W$20,$I52&gt;W$20,$I52&lt;&gt;"",$W51&lt;&gt;""),"○",IF(OR($M51="",$W51=""),"","－")))</f>
        <v/>
      </c>
      <c r="Z51" s="85"/>
      <c r="AA51" s="76" t="str">
        <f>IF(AND(DATE($I$9+2018,7,31)&gt;=$F51,$F51&lt;&gt;"",$Z51&lt;&gt;""),"○",IF(AND(DATE($I$9+2018,7,31)&lt;$F51,$Z51&lt;&gt;""),"－",IF(AND($F51="",$Z51&lt;&gt;""),"×","")))</f>
        <v/>
      </c>
      <c r="AB51" s="72" t="str">
        <f>IF(AND($M51&lt;=Z$20,$I52="",$Z51&lt;&gt;""),"○",IF(AND($M51&lt;=Z$20,$I52&gt;Z$20,$I52&lt;&gt;"",$Z51&lt;&gt;""),"○",IF(OR($M51="",$Z51=""),"","－")))</f>
        <v/>
      </c>
      <c r="AC51" s="85"/>
      <c r="AD51" s="76" t="str">
        <f>IF(AND(DATE($I$9+2018,8,31)&gt;=$F51,$F51&lt;&gt;"",$AC51&lt;&gt;""),"○",IF(AND(DATE($I$9+2018,8,31)&lt;$F51,$AC51&lt;&gt;""),"－",IF(AND($F51="",$AC51&lt;&gt;""),"×","")))</f>
        <v/>
      </c>
      <c r="AE51" s="72" t="str">
        <f>IF(AND($M51&lt;=AC$20,$I52="",$AC51&lt;&gt;""),"○",IF(AND($M51&lt;=AC$20,$I52&gt;AC$20,$I52&lt;&gt;"",$AC51&lt;&gt;""),"○",IF(OR($M51="",$AC51=""),"","－")))</f>
        <v/>
      </c>
      <c r="AF51" s="80"/>
      <c r="AG51" s="76" t="str">
        <f>IF(AND(DATE($I$9+2018,9,30)&gt;=$F51,$F51&lt;&gt;"",$AF51&lt;&gt;""),"○",IF(AND(DATE($I$9+2018,9,30)&lt;$F51,$AF51&lt;&gt;""),"－",IF(AND($F51="",$AF51&lt;&gt;""),"×","")))</f>
        <v/>
      </c>
      <c r="AH51" s="72" t="str">
        <f>IF(AND($M51&lt;=AF$20,$I52="",$AF51&lt;&gt;""),"○",IF(AND($M51&lt;=AF$20,$I52&gt;AF$20,$I52&lt;&gt;"",$AF51&lt;&gt;""),"○",IF(OR($M51="",$AF51=""),"","－")))</f>
        <v/>
      </c>
      <c r="AI51" s="85"/>
      <c r="AJ51" s="76" t="str">
        <f>IF(AND(DATE($I$9+2018,10,31)&gt;=$F51,$F51&lt;&gt;"",$AI51&lt;&gt;""),"○",IF(AND(DATE($I$9+2018,10,31)&lt;$F51,$AI51&lt;&gt;""),"－",IF(AND($F51="",$AI51&lt;&gt;""),"×","")))</f>
        <v/>
      </c>
      <c r="AK51" s="72" t="str">
        <f>IF(AND($M51&lt;=AI$20,$I52="",$AI51&lt;&gt;""),"○",IF(AND($M51&lt;=AI$20,$I52&gt;AI$20,$I52&lt;&gt;"",$AI51&lt;&gt;""),"○",IF(OR($M51="",$AI51=""),"","－")))</f>
        <v/>
      </c>
      <c r="AL51" s="85"/>
      <c r="AM51" s="76" t="str">
        <f>IF(AND(DATE($I$9+2018,11,30)&gt;=$F51,$F51&lt;&gt;"",$AL51&lt;&gt;""),"○",IF(AND(DATE($I$9+2018,11,30)&lt;$F51,$AL51&lt;&gt;""),"－",IF(AND($F51="",$AL51&lt;&gt;""),"×","")))</f>
        <v/>
      </c>
      <c r="AN51" s="72" t="str">
        <f>IF(AND($M51&lt;=AL$20,$I52="",$AL51&lt;&gt;""),"○",IF(AND($M51&lt;=AL$20,$I52&gt;AL$20,$I52&lt;&gt;"",$AL51&lt;&gt;""),"○",IF(OR($M51="",$AL51=""),"","－")))</f>
        <v/>
      </c>
      <c r="AO51" s="80"/>
      <c r="AP51" s="76" t="str">
        <f>IF(AND(DATE($I$9+2018,12,31)&gt;=$F51,$F51&lt;&gt;"",$AO51&lt;&gt;""),"○",IF(AND(DATE($I$9+2018,12,31)&lt;$F51,$AO51&lt;&gt;""),"－",IF(AND($F51="",$AO51&lt;&gt;""),"×","")))</f>
        <v/>
      </c>
      <c r="AQ51" s="72" t="str">
        <f>IF(AND($M51&lt;=AO$20,$I52="",$AO51&lt;&gt;""),"○",IF(AND($M51&lt;=AO$20,$I52&gt;AO$20,$I52&lt;&gt;"",$AO51&lt;&gt;""),"○",IF(OR($M51="",$AO51=""),"","－")))</f>
        <v/>
      </c>
      <c r="AR51" s="85"/>
      <c r="AS51" s="76" t="str">
        <f>IF(AND(DATE($I$9+2019,1,31)&gt;=$F51,$F51&lt;&gt;"",$AR51&lt;&gt;""),"○",IF(AND(DATE($I$9+2019,1,31)&lt;$F51,$AR51&lt;&gt;""),"－",IF(AND($F51="",$AR51&lt;&gt;""),"×","")))</f>
        <v/>
      </c>
      <c r="AT51" s="72" t="str">
        <f>IF(AND($M51&lt;=AR$20,$I52="",$AR51&lt;&gt;""),"○",IF(AND($M51&lt;=AR$20,$I52&gt;AR$20,$I52&lt;&gt;"",$AR51&lt;&gt;""),"○",IF(OR($M51="",$AR51=""),"","－")))</f>
        <v/>
      </c>
      <c r="AU51" s="28"/>
      <c r="AV51" s="151"/>
      <c r="AW51" s="29"/>
      <c r="AX51" s="117"/>
      <c r="AY51" s="76" t="str">
        <f>IF(AND(DATE($I$9+2019,2,28)&gt;=$F51,$F51&lt;&gt;"",$AX51&lt;&gt;""),"○",IF(AND(DATE($I$9+2019,2,28)&lt;$F51,$AX51&lt;&gt;""),"－",IF(AND($F51="",$AX51&lt;&gt;""),"×","")))</f>
        <v/>
      </c>
      <c r="AZ51" s="118" t="str">
        <f>IF(AND($M51&lt;=AX$20,$I52="",$AX51&lt;&gt;""),"○",IF(AND($M51&lt;=AX$20,$I52&gt;AX$20,$I52&lt;&gt;"",$AX51&lt;&gt;""),"○",IF(OR($M51="",$AX51=""),"","－")))</f>
        <v/>
      </c>
    </row>
    <row r="52" spans="2:52" ht="14.25" thickBot="1">
      <c r="B52" s="108"/>
      <c r="C52" s="109"/>
      <c r="D52" s="111"/>
      <c r="E52" s="109"/>
      <c r="F52" s="216"/>
      <c r="G52" s="217"/>
      <c r="H52" s="135"/>
      <c r="I52" s="119"/>
      <c r="J52" s="120"/>
      <c r="K52" s="121" t="str">
        <f t="shared" ref="K52" si="20">IF(I51&gt;0,DATEDIF(I51,K51,"Y")&amp;"年"&amp;DATEDIF(I51,K51,"YM")&amp;"月","")</f>
        <v/>
      </c>
      <c r="L52" s="122"/>
      <c r="M52" s="113"/>
      <c r="N52" s="74"/>
      <c r="O52" s="84"/>
      <c r="P52" s="72"/>
      <c r="Q52" s="74"/>
      <c r="R52" s="84"/>
      <c r="S52" s="124"/>
      <c r="T52" s="74"/>
      <c r="U52" s="84"/>
      <c r="V52" s="72"/>
      <c r="W52" s="79"/>
      <c r="X52" s="84"/>
      <c r="Y52" s="72"/>
      <c r="Z52" s="79"/>
      <c r="AA52" s="84"/>
      <c r="AB52" s="72"/>
      <c r="AC52" s="79"/>
      <c r="AD52" s="84"/>
      <c r="AE52" s="72"/>
      <c r="AF52" s="74"/>
      <c r="AG52" s="84"/>
      <c r="AH52" s="72"/>
      <c r="AI52" s="79"/>
      <c r="AJ52" s="84"/>
      <c r="AK52" s="72"/>
      <c r="AL52" s="79"/>
      <c r="AM52" s="84"/>
      <c r="AN52" s="72"/>
      <c r="AO52" s="74"/>
      <c r="AP52" s="84"/>
      <c r="AQ52" s="72"/>
      <c r="AR52" s="79"/>
      <c r="AS52" s="84"/>
      <c r="AT52" s="72"/>
      <c r="AU52" s="28"/>
      <c r="AV52" s="151"/>
      <c r="AW52" s="29"/>
      <c r="AX52" s="82"/>
      <c r="AY52" s="84"/>
      <c r="AZ52" s="118"/>
    </row>
    <row r="53" spans="2:52" ht="29.25" customHeight="1" thickTop="1">
      <c r="B53" s="114" t="s">
        <v>54</v>
      </c>
      <c r="C53" s="115"/>
      <c r="D53" s="115"/>
      <c r="E53" s="115"/>
      <c r="F53" s="115"/>
      <c r="G53" s="115"/>
      <c r="H53" s="115"/>
      <c r="I53" s="115"/>
      <c r="J53" s="115"/>
      <c r="K53" s="115"/>
      <c r="L53" s="115"/>
      <c r="M53" s="116"/>
      <c r="N53" s="103">
        <f>SUM(N23:N52)</f>
        <v>4.67</v>
      </c>
      <c r="O53" s="104"/>
      <c r="P53" s="105"/>
      <c r="Q53" s="221">
        <f>SUM(Q23:Q52)</f>
        <v>4.67</v>
      </c>
      <c r="R53" s="104"/>
      <c r="S53" s="222"/>
      <c r="T53" s="221">
        <f>SUM(T23:T52)</f>
        <v>6.32</v>
      </c>
      <c r="U53" s="104"/>
      <c r="V53" s="222"/>
      <c r="W53" s="221">
        <f>SUM(W23:W52)</f>
        <v>6.32</v>
      </c>
      <c r="X53" s="104"/>
      <c r="Y53" s="222"/>
      <c r="Z53" s="221">
        <f>SUM(Z23:Z52)</f>
        <v>5.9200000000000008</v>
      </c>
      <c r="AA53" s="104"/>
      <c r="AB53" s="222"/>
      <c r="AC53" s="221">
        <f>SUM(AC23:AC52)</f>
        <v>5.9200000000000008</v>
      </c>
      <c r="AD53" s="104"/>
      <c r="AE53" s="222"/>
      <c r="AF53" s="221">
        <f>SUM(AF23:AF52)</f>
        <v>5.9200000000000008</v>
      </c>
      <c r="AG53" s="104"/>
      <c r="AH53" s="222"/>
      <c r="AI53" s="221">
        <f>SUM(AI23:AI52)</f>
        <v>5.7700000000000005</v>
      </c>
      <c r="AJ53" s="104"/>
      <c r="AK53" s="222"/>
      <c r="AL53" s="221">
        <f>SUM(AL23:AL52)</f>
        <v>5.7700000000000005</v>
      </c>
      <c r="AM53" s="104"/>
      <c r="AN53" s="222"/>
      <c r="AO53" s="221">
        <f>SUM(AO23:AO52)</f>
        <v>4.7700000000000005</v>
      </c>
      <c r="AP53" s="104"/>
      <c r="AQ53" s="222"/>
      <c r="AR53" s="221">
        <f>SUM(AR23:AR52)</f>
        <v>4.7700000000000005</v>
      </c>
      <c r="AS53" s="104"/>
      <c r="AT53" s="226"/>
      <c r="AU53" s="30">
        <f>SUM(N53:AT53)</f>
        <v>60.820000000000014</v>
      </c>
      <c r="AV53" s="31">
        <f>IF(ISERROR(AU53/AU54),"",(AU53/AU54))</f>
        <v>5.5290909090909102</v>
      </c>
      <c r="AW53" s="29"/>
      <c r="AX53" s="236">
        <f>SUM(AX23:AX52)</f>
        <v>5.7700000000000005</v>
      </c>
      <c r="AY53" s="104"/>
      <c r="AZ53" s="237"/>
    </row>
    <row r="54" spans="2:52" ht="35.25" hidden="1" customHeight="1">
      <c r="B54" s="32"/>
      <c r="C54" s="33"/>
      <c r="D54" s="33"/>
      <c r="E54" s="33"/>
      <c r="F54" s="33"/>
      <c r="G54" s="33"/>
      <c r="H54" s="33"/>
      <c r="I54" s="33"/>
      <c r="J54" s="33"/>
      <c r="K54" s="33"/>
      <c r="L54" s="33"/>
      <c r="M54" s="34"/>
      <c r="N54" s="86">
        <f>IF(N53&gt;0,1,0)</f>
        <v>1</v>
      </c>
      <c r="O54" s="87"/>
      <c r="P54" s="88"/>
      <c r="Q54" s="50">
        <f>IF(Q53&gt;0,1,0)</f>
        <v>1</v>
      </c>
      <c r="R54" s="52"/>
      <c r="S54" s="51"/>
      <c r="T54" s="50">
        <f>IF(T53&gt;0,1,0)</f>
        <v>1</v>
      </c>
      <c r="U54" s="52"/>
      <c r="V54" s="51"/>
      <c r="W54" s="50">
        <f>IF(W53&gt;0,1,0)</f>
        <v>1</v>
      </c>
      <c r="X54" s="52"/>
      <c r="Y54" s="51"/>
      <c r="Z54" s="50">
        <f>IF(Z53&gt;0,1,0)</f>
        <v>1</v>
      </c>
      <c r="AA54" s="52"/>
      <c r="AB54" s="51"/>
      <c r="AC54" s="50">
        <f>IF(AC53&gt;0,1,0)</f>
        <v>1</v>
      </c>
      <c r="AD54" s="52"/>
      <c r="AE54" s="51"/>
      <c r="AF54" s="50">
        <f>IF(AF53&gt;0,1,0)</f>
        <v>1</v>
      </c>
      <c r="AG54" s="52"/>
      <c r="AH54" s="51"/>
      <c r="AI54" s="50">
        <f>IF(AI53&gt;0,1,0)</f>
        <v>1</v>
      </c>
      <c r="AJ54" s="52"/>
      <c r="AK54" s="51"/>
      <c r="AL54" s="50">
        <f>IF(AL53&gt;0,1,0)</f>
        <v>1</v>
      </c>
      <c r="AM54" s="52"/>
      <c r="AN54" s="51"/>
      <c r="AO54" s="50">
        <f>IF(AO53&gt;0,1,0)</f>
        <v>1</v>
      </c>
      <c r="AP54" s="52"/>
      <c r="AQ54" s="51"/>
      <c r="AR54" s="50">
        <f>IF(AR53&gt;0,1,0)</f>
        <v>1</v>
      </c>
      <c r="AS54" s="52"/>
      <c r="AT54" s="51"/>
      <c r="AU54" s="35">
        <f>SUM(N54:AT54)</f>
        <v>11</v>
      </c>
      <c r="AV54" s="36"/>
      <c r="AW54" s="29"/>
      <c r="AX54" s="89">
        <f>IF(AX53&gt;0,1,0)</f>
        <v>1</v>
      </c>
      <c r="AY54" s="87"/>
      <c r="AZ54" s="90"/>
    </row>
    <row r="55" spans="2:52" ht="27" customHeight="1" thickBot="1">
      <c r="B55" s="96" t="s">
        <v>53</v>
      </c>
      <c r="C55" s="97"/>
      <c r="D55" s="97"/>
      <c r="E55" s="97"/>
      <c r="F55" s="97"/>
      <c r="G55" s="97"/>
      <c r="H55" s="97"/>
      <c r="I55" s="97"/>
      <c r="J55" s="97"/>
      <c r="K55" s="97"/>
      <c r="L55" s="97"/>
      <c r="M55" s="98"/>
      <c r="N55" s="91">
        <f>SUMIFS(N23:N52,O23:O52,"○",P23:P52,"○")</f>
        <v>1.4</v>
      </c>
      <c r="O55" s="92"/>
      <c r="P55" s="93" t="e">
        <f>SUMIF(T63:T68,"介護",#REF!)</f>
        <v>#REF!</v>
      </c>
      <c r="Q55" s="91">
        <f t="shared" ref="Q55" si="21">SUMIFS(Q23:Q52,R23:R52,"○",S23:S52,"○")</f>
        <v>1.9</v>
      </c>
      <c r="R55" s="92"/>
      <c r="S55" s="93" t="e">
        <f>SUMIF(W64:W68,"介護",#REF!)</f>
        <v>#REF!</v>
      </c>
      <c r="T55" s="91">
        <f t="shared" ref="T55" si="22">SUMIFS(T23:T52,U23:U52,"○",V23:V52,"○")</f>
        <v>1.9</v>
      </c>
      <c r="U55" s="92"/>
      <c r="V55" s="93" t="e">
        <f>SUMIF(Z64:Z68,"介護",#REF!)</f>
        <v>#REF!</v>
      </c>
      <c r="W55" s="91">
        <f t="shared" ref="W55" si="23">SUMIFS(W23:W52,X23:X52,"○",Y23:Y52,"○")</f>
        <v>1.9</v>
      </c>
      <c r="X55" s="92"/>
      <c r="Y55" s="93" t="e">
        <f>SUMIF(AC63:AC68,"介護",#REF!)</f>
        <v>#REF!</v>
      </c>
      <c r="Z55" s="91">
        <f t="shared" ref="Z55" si="24">SUMIFS(Z23:Z52,AA23:AA52,"○",AB23:AB52,"○")</f>
        <v>1.5</v>
      </c>
      <c r="AA55" s="92"/>
      <c r="AB55" s="93" t="e">
        <f>SUMIF(AF63:AF68,"介護",#REF!)</f>
        <v>#REF!</v>
      </c>
      <c r="AC55" s="91">
        <f t="shared" ref="AC55" si="25">SUMIFS(AC23:AC52,AD23:AD52,"○",AE23:AE52,"○")</f>
        <v>1.5</v>
      </c>
      <c r="AD55" s="92"/>
      <c r="AE55" s="93" t="e">
        <f>SUMIF(AI63:AI68,"介護",#REF!)</f>
        <v>#REF!</v>
      </c>
      <c r="AF55" s="91">
        <f t="shared" ref="AF55" si="26">SUMIFS(AF23:AF52,AG23:AG52,"○",AH23:AH52,"○")</f>
        <v>1.5</v>
      </c>
      <c r="AG55" s="92"/>
      <c r="AH55" s="93" t="e">
        <f>SUMIF(AL63:AL68,"介護",#REF!)</f>
        <v>#REF!</v>
      </c>
      <c r="AI55" s="91">
        <f t="shared" ref="AI55" si="27">SUMIFS(AI23:AI52,AJ23:AJ52,"○",AK23:AK52,"○")</f>
        <v>1.5</v>
      </c>
      <c r="AJ55" s="92"/>
      <c r="AK55" s="93" t="e">
        <f>SUMIF(AO63:AO68,"介護",#REF!)</f>
        <v>#REF!</v>
      </c>
      <c r="AL55" s="91">
        <f t="shared" ref="AL55" si="28">SUMIFS(AL23:AL52,AM23:AM52,"○",AN23:AN52,"○")</f>
        <v>1.5</v>
      </c>
      <c r="AM55" s="92"/>
      <c r="AN55" s="93" t="e">
        <f>SUMIF(AR63:AR68,"介護",#REF!)</f>
        <v>#REF!</v>
      </c>
      <c r="AO55" s="91">
        <f t="shared" ref="AO55" si="29">SUMIFS(AO23:AO52,AP23:AP52,"○",AQ23:AQ52,"○")</f>
        <v>1.5</v>
      </c>
      <c r="AP55" s="92"/>
      <c r="AQ55" s="93" t="e">
        <f>SUMIF(AU63:AU68,"介護",#REF!)</f>
        <v>#REF!</v>
      </c>
      <c r="AR55" s="91">
        <f>SUMIFS(AR23:AR52,AS23:AS52,"○",AT23:AT52,"○")</f>
        <v>1.5</v>
      </c>
      <c r="AS55" s="92"/>
      <c r="AT55" s="93" t="e">
        <f>SUMIF(AX63:AX68,"介護",#REF!)</f>
        <v>#REF!</v>
      </c>
      <c r="AU55" s="45">
        <f>J37+L37+N55+Q55+T55+W55+Z55+AC55+AF55+AI55+AL55+AO55+AR55</f>
        <v>17.600000000000001</v>
      </c>
      <c r="AV55" s="37">
        <f>IF(ISERROR(AU55/AU54),"",(AU55/AU54))</f>
        <v>1.6</v>
      </c>
      <c r="AW55" s="29"/>
      <c r="AX55" s="234">
        <f>SUMIFS(AX23:AX52,AY23:AY52,"○",AZ23:AZ52,"○")</f>
        <v>1.5</v>
      </c>
      <c r="AY55" s="92"/>
      <c r="AZ55" s="235"/>
    </row>
    <row r="56" spans="2:52" ht="6" customHeight="1">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row>
    <row r="57" spans="2:52" s="24" customFormat="1" ht="14.25" customHeight="1" thickBot="1">
      <c r="B57" s="24" t="s">
        <v>70</v>
      </c>
      <c r="C57" s="38"/>
      <c r="D57" s="38"/>
      <c r="E57" s="38"/>
      <c r="F57" s="38"/>
      <c r="G57" s="38"/>
      <c r="H57" s="38"/>
      <c r="I57" s="38"/>
      <c r="J57" s="38"/>
      <c r="K57" s="38"/>
      <c r="L57" s="55"/>
      <c r="U57" s="23"/>
      <c r="V57" s="23"/>
      <c r="W57" s="23"/>
      <c r="X57" s="23"/>
      <c r="Y57" s="23"/>
      <c r="Z57" s="38"/>
      <c r="AA57" s="38"/>
      <c r="AB57" s="38"/>
      <c r="AC57" s="38"/>
      <c r="AD57" s="38"/>
      <c r="AE57" s="38"/>
      <c r="AK57" s="38"/>
      <c r="AL57" s="38"/>
      <c r="AM57" s="38"/>
    </row>
    <row r="58" spans="2:52" s="24" customFormat="1" ht="10.5" customHeight="1">
      <c r="B58" s="38" t="s">
        <v>71</v>
      </c>
      <c r="C58" s="38"/>
      <c r="D58" s="38"/>
      <c r="E58" s="38"/>
      <c r="F58" s="38"/>
      <c r="G58" s="38"/>
      <c r="H58" s="38"/>
      <c r="I58" s="38"/>
      <c r="J58" s="38"/>
      <c r="K58" s="38"/>
      <c r="L58" s="38"/>
      <c r="M58" s="55"/>
      <c r="N58" s="55"/>
      <c r="O58" s="55"/>
      <c r="P58" s="55"/>
      <c r="Q58" s="55"/>
      <c r="R58" s="55"/>
      <c r="S58" s="55"/>
      <c r="T58" s="55"/>
      <c r="U58" s="56"/>
      <c r="V58" s="56"/>
      <c r="W58" s="56"/>
      <c r="X58" s="56"/>
      <c r="Y58" s="56"/>
      <c r="AS58" s="99" t="s">
        <v>26</v>
      </c>
      <c r="AT58" s="100"/>
      <c r="AU58" s="94" t="s">
        <v>27</v>
      </c>
      <c r="AV58" s="227">
        <f>IF(ISERROR(AV55/AV53),"",ROUNDDOWN((AV55/AV53)*100,2))</f>
        <v>28.93</v>
      </c>
      <c r="AW58" s="228"/>
      <c r="AX58" s="231" t="s">
        <v>42</v>
      </c>
    </row>
    <row r="59" spans="2:52" s="24" customFormat="1" ht="11.25" customHeight="1" thickBot="1">
      <c r="B59" s="24" t="s">
        <v>72</v>
      </c>
      <c r="L59" s="38"/>
      <c r="M59" s="55"/>
      <c r="N59" s="55"/>
      <c r="O59" s="55"/>
      <c r="P59" s="55"/>
      <c r="Q59" s="55"/>
      <c r="R59" s="55"/>
      <c r="S59" s="55"/>
      <c r="Z59" s="225" t="s">
        <v>73</v>
      </c>
      <c r="AA59" s="225"/>
      <c r="AB59" s="56"/>
      <c r="AS59" s="101"/>
      <c r="AT59" s="102"/>
      <c r="AU59" s="95"/>
      <c r="AV59" s="229"/>
      <c r="AW59" s="230"/>
      <c r="AX59" s="231"/>
    </row>
    <row r="60" spans="2:52" s="24" customFormat="1">
      <c r="D60" s="24" t="s">
        <v>84</v>
      </c>
      <c r="M60" s="1"/>
      <c r="N60" s="1"/>
      <c r="O60" s="1"/>
      <c r="P60" s="1"/>
      <c r="Q60" s="1"/>
      <c r="R60" s="1"/>
      <c r="S60" s="1"/>
      <c r="W60" s="83" t="s">
        <v>77</v>
      </c>
      <c r="X60" s="75" t="s">
        <v>27</v>
      </c>
      <c r="Y60" s="75"/>
      <c r="Z60" s="224">
        <v>0.25</v>
      </c>
      <c r="AA60" s="224"/>
      <c r="AB60" s="75" t="s">
        <v>76</v>
      </c>
      <c r="AC60" s="75"/>
    </row>
    <row r="61" spans="2:52" s="24" customFormat="1">
      <c r="D61" s="24" t="s">
        <v>75</v>
      </c>
      <c r="E61" s="1"/>
      <c r="F61" s="1"/>
      <c r="G61" s="1"/>
      <c r="H61" s="1"/>
      <c r="I61" s="1"/>
      <c r="J61" s="1"/>
      <c r="K61" s="1"/>
      <c r="L61" s="1"/>
      <c r="M61" s="1"/>
      <c r="N61" s="1"/>
      <c r="O61" s="1"/>
      <c r="P61" s="1"/>
      <c r="Q61" s="1"/>
      <c r="R61" s="1"/>
      <c r="S61" s="1"/>
      <c r="W61" s="83"/>
      <c r="X61" s="75"/>
      <c r="Y61" s="75"/>
      <c r="Z61" s="224"/>
      <c r="AA61" s="224"/>
      <c r="AB61" s="75"/>
      <c r="AC61" s="75"/>
    </row>
    <row r="62" spans="2:52" s="24" customFormat="1">
      <c r="B62" s="41"/>
      <c r="D62" s="24" t="s">
        <v>74</v>
      </c>
      <c r="H62" s="1"/>
      <c r="I62" s="1"/>
      <c r="J62" s="1"/>
      <c r="K62" s="1"/>
      <c r="L62" s="1"/>
      <c r="M62" s="1"/>
      <c r="N62" s="1"/>
      <c r="O62" s="1"/>
      <c r="P62" s="1"/>
      <c r="Q62" s="1"/>
      <c r="R62" s="1"/>
      <c r="S62" s="1"/>
      <c r="W62" s="47"/>
      <c r="X62" s="75" t="s">
        <v>27</v>
      </c>
      <c r="Y62" s="75"/>
      <c r="Z62" s="224">
        <v>0.35</v>
      </c>
      <c r="AA62" s="224"/>
      <c r="AB62" s="75" t="s">
        <v>76</v>
      </c>
      <c r="AC62" s="75"/>
    </row>
    <row r="63" spans="2:52" s="24" customFormat="1">
      <c r="B63" s="41"/>
      <c r="H63" s="1"/>
      <c r="I63" s="1"/>
      <c r="J63" s="1"/>
      <c r="K63" s="1"/>
      <c r="L63" s="1"/>
      <c r="M63" s="1"/>
      <c r="N63" s="1"/>
      <c r="O63" s="1"/>
      <c r="P63" s="1"/>
      <c r="Q63" s="1"/>
      <c r="R63" s="1"/>
      <c r="S63" s="1"/>
      <c r="W63" s="47"/>
      <c r="X63" s="57"/>
      <c r="Y63" s="57"/>
    </row>
    <row r="64" spans="2:52" ht="15.95" customHeight="1">
      <c r="B64" s="40"/>
      <c r="C64" s="40"/>
      <c r="D64" s="39"/>
      <c r="F64" s="27"/>
      <c r="G64" s="27"/>
      <c r="H64" s="27"/>
      <c r="I64" s="27"/>
      <c r="J64" s="23"/>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row>
    <row r="65" spans="2:39" ht="15.95" customHeight="1">
      <c r="B65" s="40"/>
      <c r="C65" s="40"/>
      <c r="D65" s="39"/>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row>
    <row r="66" spans="2:39" ht="18" customHeight="1">
      <c r="B66" s="41"/>
      <c r="C66" s="41"/>
      <c r="E66" s="58"/>
    </row>
    <row r="67" spans="2:39" ht="18" customHeight="1">
      <c r="E67" s="46"/>
    </row>
    <row r="68" spans="2:39" ht="18" customHeight="1">
      <c r="E68" s="46"/>
    </row>
    <row r="69" spans="2:39" ht="18" customHeight="1">
      <c r="E69" s="46"/>
    </row>
    <row r="70" spans="2:39" ht="18" customHeight="1">
      <c r="E70" s="46"/>
    </row>
    <row r="71" spans="2:39" ht="18" customHeight="1">
      <c r="E71" s="46"/>
    </row>
    <row r="72" spans="2:39" ht="18" customHeight="1">
      <c r="E72" s="46"/>
    </row>
    <row r="73" spans="2:39" ht="18" customHeight="1">
      <c r="E73" s="46"/>
    </row>
    <row r="74" spans="2:39">
      <c r="E74" s="46"/>
    </row>
    <row r="75" spans="2:39">
      <c r="E75" s="46"/>
    </row>
    <row r="76" spans="2:39">
      <c r="E76" s="46"/>
    </row>
    <row r="77" spans="2:39">
      <c r="E77" s="46"/>
    </row>
    <row r="78" spans="2:39">
      <c r="E78" s="46"/>
    </row>
  </sheetData>
  <mergeCells count="792">
    <mergeCell ref="AV58:AW59"/>
    <mergeCell ref="AX58:AX59"/>
    <mergeCell ref="AX18:AZ19"/>
    <mergeCell ref="AF53:AH53"/>
    <mergeCell ref="AF55:AH55"/>
    <mergeCell ref="AI53:AK53"/>
    <mergeCell ref="AI55:AK55"/>
    <mergeCell ref="AL53:AN53"/>
    <mergeCell ref="AL55:AN55"/>
    <mergeCell ref="AO53:AQ53"/>
    <mergeCell ref="AO55:AQ55"/>
    <mergeCell ref="AY21:AY22"/>
    <mergeCell ref="AX55:AZ55"/>
    <mergeCell ref="AY49:AY50"/>
    <mergeCell ref="AY51:AY52"/>
    <mergeCell ref="AX53:AZ53"/>
    <mergeCell ref="AY35:AY36"/>
    <mergeCell ref="AY37:AY38"/>
    <mergeCell ref="AY39:AY40"/>
    <mergeCell ref="AY41:AY42"/>
    <mergeCell ref="AY43:AY44"/>
    <mergeCell ref="AY45:AY46"/>
    <mergeCell ref="AY47:AY48"/>
    <mergeCell ref="AX37:AX38"/>
    <mergeCell ref="AC3:AD3"/>
    <mergeCell ref="X62:Y62"/>
    <mergeCell ref="Z60:AA61"/>
    <mergeCell ref="AB60:AC61"/>
    <mergeCell ref="AB62:AC62"/>
    <mergeCell ref="Z62:AA62"/>
    <mergeCell ref="Z59:AA59"/>
    <mergeCell ref="AP51:AP52"/>
    <mergeCell ref="AS23:AS24"/>
    <mergeCell ref="AS25:AS26"/>
    <mergeCell ref="AD21:AD22"/>
    <mergeCell ref="AG21:AG22"/>
    <mergeCell ref="AJ21:AJ22"/>
    <mergeCell ref="AM21:AM22"/>
    <mergeCell ref="AP21:AP22"/>
    <mergeCell ref="AS21:AS22"/>
    <mergeCell ref="AR53:AT53"/>
    <mergeCell ref="AR55:AT55"/>
    <mergeCell ref="AS51:AS52"/>
    <mergeCell ref="AS31:AS32"/>
    <mergeCell ref="AP45:AP46"/>
    <mergeCell ref="AP47:AP48"/>
    <mergeCell ref="AJ51:AJ52"/>
    <mergeCell ref="AM23:AM24"/>
    <mergeCell ref="Q53:S53"/>
    <mergeCell ref="Q55:S55"/>
    <mergeCell ref="T53:V53"/>
    <mergeCell ref="T55:V55"/>
    <mergeCell ref="W53:Y53"/>
    <mergeCell ref="W55:Y55"/>
    <mergeCell ref="Z53:AB53"/>
    <mergeCell ref="Z55:AB55"/>
    <mergeCell ref="AC53:AE53"/>
    <mergeCell ref="AC55:AE55"/>
    <mergeCell ref="AS39:AS40"/>
    <mergeCell ref="AS41:AS42"/>
    <mergeCell ref="AS43:AS44"/>
    <mergeCell ref="AJ45:AJ46"/>
    <mergeCell ref="AQ41:AQ42"/>
    <mergeCell ref="AR41:AR42"/>
    <mergeCell ref="AQ43:AQ44"/>
    <mergeCell ref="AR43:AR44"/>
    <mergeCell ref="AP23:AP24"/>
    <mergeCell ref="AP25:AP26"/>
    <mergeCell ref="AP37:AP38"/>
    <mergeCell ref="AP39:AP40"/>
    <mergeCell ref="AS27:AS28"/>
    <mergeCell ref="AS29:AS30"/>
    <mergeCell ref="AY23:AY24"/>
    <mergeCell ref="AY25:AY26"/>
    <mergeCell ref="AY27:AY28"/>
    <mergeCell ref="AY29:AY30"/>
    <mergeCell ref="AY31:AY32"/>
    <mergeCell ref="AY33:AY34"/>
    <mergeCell ref="AS33:AS34"/>
    <mergeCell ref="AS35:AS36"/>
    <mergeCell ref="AS37:AS38"/>
    <mergeCell ref="AM49:AM50"/>
    <mergeCell ref="AM51:AM52"/>
    <mergeCell ref="AJ23:AJ24"/>
    <mergeCell ref="AJ25:AJ26"/>
    <mergeCell ref="AJ27:AJ28"/>
    <mergeCell ref="AJ29:AJ30"/>
    <mergeCell ref="AJ31:AJ32"/>
    <mergeCell ref="AJ33:AJ34"/>
    <mergeCell ref="AK39:AK40"/>
    <mergeCell ref="AL39:AL40"/>
    <mergeCell ref="AJ49:AJ50"/>
    <mergeCell ref="AM25:AM26"/>
    <mergeCell ref="AM27:AM28"/>
    <mergeCell ref="AM29:AM30"/>
    <mergeCell ref="AM31:AM32"/>
    <mergeCell ref="AM33:AM34"/>
    <mergeCell ref="AM35:AM36"/>
    <mergeCell ref="AM37:AM38"/>
    <mergeCell ref="AM39:AM40"/>
    <mergeCell ref="AM41:AM42"/>
    <mergeCell ref="AX47:AX48"/>
    <mergeCell ref="AS45:AS46"/>
    <mergeCell ref="AS47:AS48"/>
    <mergeCell ref="AA37:AA38"/>
    <mergeCell ref="AA39:AA40"/>
    <mergeCell ref="AA41:AA42"/>
    <mergeCell ref="AA43:AA44"/>
    <mergeCell ref="AM45:AM46"/>
    <mergeCell ref="AM47:AM48"/>
    <mergeCell ref="AX39:AX40"/>
    <mergeCell ref="AN39:AN40"/>
    <mergeCell ref="AO39:AO40"/>
    <mergeCell ref="AX41:AX42"/>
    <mergeCell ref="AD43:AD44"/>
    <mergeCell ref="AX43:AX44"/>
    <mergeCell ref="AH47:AH48"/>
    <mergeCell ref="AI47:AI48"/>
    <mergeCell ref="AK47:AK48"/>
    <mergeCell ref="AL47:AL48"/>
    <mergeCell ref="AJ41:AJ42"/>
    <mergeCell ref="AR45:AR46"/>
    <mergeCell ref="AJ39:AJ40"/>
    <mergeCell ref="AH39:AH40"/>
    <mergeCell ref="AM43:AM44"/>
    <mergeCell ref="AI39:AI40"/>
    <mergeCell ref="Z39:Z40"/>
    <mergeCell ref="AB39:AB40"/>
    <mergeCell ref="AC39:AC40"/>
    <mergeCell ref="AE39:AE40"/>
    <mergeCell ref="AF39:AF40"/>
    <mergeCell ref="Y39:Y40"/>
    <mergeCell ref="AP43:AP44"/>
    <mergeCell ref="K40:L40"/>
    <mergeCell ref="P39:P40"/>
    <mergeCell ref="Q39:Q40"/>
    <mergeCell ref="S39:S40"/>
    <mergeCell ref="R39:R40"/>
    <mergeCell ref="U39:U40"/>
    <mergeCell ref="X39:X40"/>
    <mergeCell ref="R41:R42"/>
    <mergeCell ref="R43:R44"/>
    <mergeCell ref="AG41:AG42"/>
    <mergeCell ref="V41:V42"/>
    <mergeCell ref="W41:W42"/>
    <mergeCell ref="U43:U44"/>
    <mergeCell ref="X43:X44"/>
    <mergeCell ref="N39:N40"/>
    <mergeCell ref="I48:J48"/>
    <mergeCell ref="K48:L48"/>
    <mergeCell ref="I50:J50"/>
    <mergeCell ref="K50:L50"/>
    <mergeCell ref="I45:J45"/>
    <mergeCell ref="AG33:AG34"/>
    <mergeCell ref="V35:V36"/>
    <mergeCell ref="AD35:AD36"/>
    <mergeCell ref="AD37:AD38"/>
    <mergeCell ref="AD39:AD40"/>
    <mergeCell ref="AG37:AG38"/>
    <mergeCell ref="AG39:AG40"/>
    <mergeCell ref="O33:O34"/>
    <mergeCell ref="O35:O36"/>
    <mergeCell ref="O37:O38"/>
    <mergeCell ref="O39:O40"/>
    <mergeCell ref="O41:O42"/>
    <mergeCell ref="O43:O44"/>
    <mergeCell ref="O45:O46"/>
    <mergeCell ref="O47:O48"/>
    <mergeCell ref="O49:O50"/>
    <mergeCell ref="I36:J36"/>
    <mergeCell ref="U45:U46"/>
    <mergeCell ref="H23:H24"/>
    <mergeCell ref="H25:H26"/>
    <mergeCell ref="H27:H28"/>
    <mergeCell ref="H29:H30"/>
    <mergeCell ref="H31:H32"/>
    <mergeCell ref="H33:H34"/>
    <mergeCell ref="H35:H36"/>
    <mergeCell ref="H37:H38"/>
    <mergeCell ref="H39:H40"/>
    <mergeCell ref="F23:G24"/>
    <mergeCell ref="F25:G26"/>
    <mergeCell ref="F27:G28"/>
    <mergeCell ref="F29:G30"/>
    <mergeCell ref="F31:G32"/>
    <mergeCell ref="F33:G34"/>
    <mergeCell ref="F35:G36"/>
    <mergeCell ref="F49:G50"/>
    <mergeCell ref="F51:G52"/>
    <mergeCell ref="F47:G48"/>
    <mergeCell ref="B6:D6"/>
    <mergeCell ref="B7:D7"/>
    <mergeCell ref="B20:C22"/>
    <mergeCell ref="D20:E22"/>
    <mergeCell ref="I20:M20"/>
    <mergeCell ref="N20:P20"/>
    <mergeCell ref="F21:G22"/>
    <mergeCell ref="H21:H22"/>
    <mergeCell ref="I21:J21"/>
    <mergeCell ref="K21:L21"/>
    <mergeCell ref="M21:M22"/>
    <mergeCell ref="N21:N22"/>
    <mergeCell ref="P21:P22"/>
    <mergeCell ref="Q20:S20"/>
    <mergeCell ref="T21:T22"/>
    <mergeCell ref="I6:P6"/>
    <mergeCell ref="I7:P7"/>
    <mergeCell ref="I8:P8"/>
    <mergeCell ref="R21:R22"/>
    <mergeCell ref="U21:U22"/>
    <mergeCell ref="X21:X22"/>
    <mergeCell ref="AA21:AA22"/>
    <mergeCell ref="I9:J9"/>
    <mergeCell ref="I10:J10"/>
    <mergeCell ref="AT21:AT22"/>
    <mergeCell ref="F20:H20"/>
    <mergeCell ref="B8:D8"/>
    <mergeCell ref="B9:D9"/>
    <mergeCell ref="AX21:AX22"/>
    <mergeCell ref="AZ21:AZ22"/>
    <mergeCell ref="I22:J22"/>
    <mergeCell ref="K22:L22"/>
    <mergeCell ref="AK21:AK22"/>
    <mergeCell ref="AL21:AL22"/>
    <mergeCell ref="AV20:AV22"/>
    <mergeCell ref="O21:O22"/>
    <mergeCell ref="AX20:AZ20"/>
    <mergeCell ref="AR20:AT20"/>
    <mergeCell ref="AO20:AQ20"/>
    <mergeCell ref="AL20:AN20"/>
    <mergeCell ref="AI20:AK20"/>
    <mergeCell ref="AF20:AH20"/>
    <mergeCell ref="AC20:AE20"/>
    <mergeCell ref="Z20:AB20"/>
    <mergeCell ref="W20:Y20"/>
    <mergeCell ref="T20:V20"/>
    <mergeCell ref="AU20:AU22"/>
    <mergeCell ref="AN21:AN22"/>
    <mergeCell ref="AO21:AO22"/>
    <mergeCell ref="AQ21:AQ22"/>
    <mergeCell ref="AR21:AR22"/>
    <mergeCell ref="B23:C24"/>
    <mergeCell ref="D23:E24"/>
    <mergeCell ref="I23:J23"/>
    <mergeCell ref="K23:L23"/>
    <mergeCell ref="M23:M24"/>
    <mergeCell ref="AE21:AE22"/>
    <mergeCell ref="AF21:AF22"/>
    <mergeCell ref="AH21:AH22"/>
    <mergeCell ref="AI21:AI22"/>
    <mergeCell ref="V21:V22"/>
    <mergeCell ref="W21:W22"/>
    <mergeCell ref="Y21:Y22"/>
    <mergeCell ref="Z21:Z22"/>
    <mergeCell ref="AB21:AB22"/>
    <mergeCell ref="AC21:AC22"/>
    <mergeCell ref="I24:J24"/>
    <mergeCell ref="K24:L24"/>
    <mergeCell ref="Q21:Q22"/>
    <mergeCell ref="S21:S22"/>
    <mergeCell ref="AN23:AN24"/>
    <mergeCell ref="W23:W24"/>
    <mergeCell ref="Y23:Y24"/>
    <mergeCell ref="Z23:Z24"/>
    <mergeCell ref="AB23:AB24"/>
    <mergeCell ref="AC23:AC24"/>
    <mergeCell ref="AE23:AE24"/>
    <mergeCell ref="AK23:AK24"/>
    <mergeCell ref="AL23:AL24"/>
    <mergeCell ref="N23:N24"/>
    <mergeCell ref="P23:P24"/>
    <mergeCell ref="Q23:Q24"/>
    <mergeCell ref="S23:S24"/>
    <mergeCell ref="T23:T24"/>
    <mergeCell ref="V23:V24"/>
    <mergeCell ref="AF23:AF24"/>
    <mergeCell ref="AH23:AH24"/>
    <mergeCell ref="AI23:AI24"/>
    <mergeCell ref="AA23:AA24"/>
    <mergeCell ref="AD23:AD24"/>
    <mergeCell ref="AG23:AG24"/>
    <mergeCell ref="O23:O24"/>
    <mergeCell ref="R23:R24"/>
    <mergeCell ref="U23:U24"/>
    <mergeCell ref="X23:X24"/>
    <mergeCell ref="AF25:AF26"/>
    <mergeCell ref="AH25:AH26"/>
    <mergeCell ref="Q25:Q26"/>
    <mergeCell ref="S25:S26"/>
    <mergeCell ref="T25:T26"/>
    <mergeCell ref="V25:V26"/>
    <mergeCell ref="W25:W26"/>
    <mergeCell ref="Y25:Y26"/>
    <mergeCell ref="O25:O26"/>
    <mergeCell ref="R25:R26"/>
    <mergeCell ref="U25:U26"/>
    <mergeCell ref="X25:X26"/>
    <mergeCell ref="AA25:AA26"/>
    <mergeCell ref="AZ23:AZ24"/>
    <mergeCell ref="AO23:AO24"/>
    <mergeCell ref="AQ23:AQ24"/>
    <mergeCell ref="AR23:AR24"/>
    <mergeCell ref="AT23:AT24"/>
    <mergeCell ref="AV23:AV52"/>
    <mergeCell ref="AX23:AX24"/>
    <mergeCell ref="AR25:AR26"/>
    <mergeCell ref="AT25:AT26"/>
    <mergeCell ref="AX25:AX26"/>
    <mergeCell ref="AR27:AR28"/>
    <mergeCell ref="AT27:AT28"/>
    <mergeCell ref="AX27:AX28"/>
    <mergeCell ref="AZ27:AZ28"/>
    <mergeCell ref="AT29:AT30"/>
    <mergeCell ref="AX29:AX30"/>
    <mergeCell ref="AZ29:AZ30"/>
    <mergeCell ref="AQ29:AQ30"/>
    <mergeCell ref="AR29:AR30"/>
    <mergeCell ref="AX33:AX34"/>
    <mergeCell ref="AZ33:AZ34"/>
    <mergeCell ref="AQ33:AQ34"/>
    <mergeCell ref="AP27:AP28"/>
    <mergeCell ref="AP29:AP30"/>
    <mergeCell ref="AZ25:AZ26"/>
    <mergeCell ref="I26:J26"/>
    <mergeCell ref="K26:L26"/>
    <mergeCell ref="B27:C28"/>
    <mergeCell ref="D27:E28"/>
    <mergeCell ref="I27:J27"/>
    <mergeCell ref="K27:L27"/>
    <mergeCell ref="M27:M28"/>
    <mergeCell ref="N27:N28"/>
    <mergeCell ref="P27:P28"/>
    <mergeCell ref="AI25:AI26"/>
    <mergeCell ref="AK25:AK26"/>
    <mergeCell ref="AL25:AL26"/>
    <mergeCell ref="AN25:AN26"/>
    <mergeCell ref="AO25:AO26"/>
    <mergeCell ref="AQ25:AQ26"/>
    <mergeCell ref="Z25:Z26"/>
    <mergeCell ref="AB25:AB26"/>
    <mergeCell ref="AC25:AC26"/>
    <mergeCell ref="AE25:AE26"/>
    <mergeCell ref="B25:C26"/>
    <mergeCell ref="D25:E26"/>
    <mergeCell ref="AD27:AD28"/>
    <mergeCell ref="AG27:AG28"/>
    <mergeCell ref="AZ35:AZ36"/>
    <mergeCell ref="R29:R30"/>
    <mergeCell ref="R31:R32"/>
    <mergeCell ref="R33:R34"/>
    <mergeCell ref="R35:R36"/>
    <mergeCell ref="X29:X30"/>
    <mergeCell ref="X31:X32"/>
    <mergeCell ref="X33:X34"/>
    <mergeCell ref="X35:X36"/>
    <mergeCell ref="AP31:AP32"/>
    <mergeCell ref="AP33:AP34"/>
    <mergeCell ref="AP35:AP36"/>
    <mergeCell ref="AI29:AI30"/>
    <mergeCell ref="AK29:AK30"/>
    <mergeCell ref="AD29:AD30"/>
    <mergeCell ref="U29:U30"/>
    <mergeCell ref="U31:U32"/>
    <mergeCell ref="U33:U34"/>
    <mergeCell ref="U35:U36"/>
    <mergeCell ref="AA29:AA30"/>
    <mergeCell ref="AA31:AA32"/>
    <mergeCell ref="AA33:AA34"/>
    <mergeCell ref="AA35:AA36"/>
    <mergeCell ref="AE29:AE30"/>
    <mergeCell ref="I25:J25"/>
    <mergeCell ref="K25:L25"/>
    <mergeCell ref="I28:J28"/>
    <mergeCell ref="K28:L28"/>
    <mergeCell ref="AD25:AD26"/>
    <mergeCell ref="X27:X28"/>
    <mergeCell ref="O27:O28"/>
    <mergeCell ref="R27:R28"/>
    <mergeCell ref="B29:C30"/>
    <mergeCell ref="D29:E30"/>
    <mergeCell ref="I29:J29"/>
    <mergeCell ref="K29:L29"/>
    <mergeCell ref="M29:M30"/>
    <mergeCell ref="I30:J30"/>
    <mergeCell ref="K30:L30"/>
    <mergeCell ref="O29:O30"/>
    <mergeCell ref="U27:U28"/>
    <mergeCell ref="T27:T28"/>
    <mergeCell ref="M25:M26"/>
    <mergeCell ref="N25:N26"/>
    <mergeCell ref="P25:P26"/>
    <mergeCell ref="Z29:Z30"/>
    <mergeCell ref="AB29:AB30"/>
    <mergeCell ref="AC29:AC30"/>
    <mergeCell ref="AG29:AG30"/>
    <mergeCell ref="AN29:AN30"/>
    <mergeCell ref="AI27:AI28"/>
    <mergeCell ref="AK27:AK28"/>
    <mergeCell ref="Q27:Q28"/>
    <mergeCell ref="S27:S28"/>
    <mergeCell ref="AF29:AF30"/>
    <mergeCell ref="AH29:AH30"/>
    <mergeCell ref="AN27:AN28"/>
    <mergeCell ref="V27:V28"/>
    <mergeCell ref="W27:W28"/>
    <mergeCell ref="Y27:Y28"/>
    <mergeCell ref="AL29:AL30"/>
    <mergeCell ref="Z27:Z28"/>
    <mergeCell ref="AB27:AB28"/>
    <mergeCell ref="AC27:AC28"/>
    <mergeCell ref="AE27:AE28"/>
    <mergeCell ref="AF27:AF28"/>
    <mergeCell ref="AH27:AH28"/>
    <mergeCell ref="AA27:AA28"/>
    <mergeCell ref="AL27:AL28"/>
    <mergeCell ref="W29:W30"/>
    <mergeCell ref="Y29:Y30"/>
    <mergeCell ref="N29:N30"/>
    <mergeCell ref="P29:P30"/>
    <mergeCell ref="Q29:Q30"/>
    <mergeCell ref="S29:S30"/>
    <mergeCell ref="T29:T30"/>
    <mergeCell ref="V29:V30"/>
    <mergeCell ref="AZ31:AZ32"/>
    <mergeCell ref="I32:J32"/>
    <mergeCell ref="K32:L32"/>
    <mergeCell ref="AQ31:AQ32"/>
    <mergeCell ref="AR31:AR32"/>
    <mergeCell ref="AT31:AT32"/>
    <mergeCell ref="AX31:AX32"/>
    <mergeCell ref="O31:O32"/>
    <mergeCell ref="AD31:AD32"/>
    <mergeCell ref="AN31:AN32"/>
    <mergeCell ref="AO31:AO32"/>
    <mergeCell ref="AH31:AH32"/>
    <mergeCell ref="AI31:AI32"/>
    <mergeCell ref="AK31:AK32"/>
    <mergeCell ref="AL31:AL32"/>
    <mergeCell ref="AG31:AG32"/>
    <mergeCell ref="I31:J31"/>
    <mergeCell ref="K31:L31"/>
    <mergeCell ref="B33:C34"/>
    <mergeCell ref="D33:E34"/>
    <mergeCell ref="I33:J33"/>
    <mergeCell ref="K33:L33"/>
    <mergeCell ref="M33:M34"/>
    <mergeCell ref="N33:N34"/>
    <mergeCell ref="P33:P34"/>
    <mergeCell ref="B31:C32"/>
    <mergeCell ref="D31:E32"/>
    <mergeCell ref="P31:P32"/>
    <mergeCell ref="AE31:AE32"/>
    <mergeCell ref="AF31:AF32"/>
    <mergeCell ref="V31:V32"/>
    <mergeCell ref="W31:W32"/>
    <mergeCell ref="I34:J34"/>
    <mergeCell ref="K34:L34"/>
    <mergeCell ref="Q33:Q34"/>
    <mergeCell ref="S33:S34"/>
    <mergeCell ref="T33:T34"/>
    <mergeCell ref="V33:V34"/>
    <mergeCell ref="W33:W34"/>
    <mergeCell ref="Y33:Y34"/>
    <mergeCell ref="Q31:Q32"/>
    <mergeCell ref="S31:S32"/>
    <mergeCell ref="T31:T32"/>
    <mergeCell ref="Y31:Y32"/>
    <mergeCell ref="Z31:Z32"/>
    <mergeCell ref="AB31:AB32"/>
    <mergeCell ref="AC31:AC32"/>
    <mergeCell ref="M31:M32"/>
    <mergeCell ref="N31:N32"/>
    <mergeCell ref="B35:C36"/>
    <mergeCell ref="D35:E36"/>
    <mergeCell ref="I35:J35"/>
    <mergeCell ref="K35:L35"/>
    <mergeCell ref="M35:M36"/>
    <mergeCell ref="N35:N36"/>
    <mergeCell ref="AR33:AR34"/>
    <mergeCell ref="AI33:AI34"/>
    <mergeCell ref="AK33:AK34"/>
    <mergeCell ref="AL33:AL34"/>
    <mergeCell ref="AN33:AN34"/>
    <mergeCell ref="AO33:AO34"/>
    <mergeCell ref="AB33:AB34"/>
    <mergeCell ref="AC33:AC34"/>
    <mergeCell ref="AE33:AE34"/>
    <mergeCell ref="AF33:AF34"/>
    <mergeCell ref="AH33:AH34"/>
    <mergeCell ref="AD33:AD34"/>
    <mergeCell ref="Z33:Z34"/>
    <mergeCell ref="AE35:AE36"/>
    <mergeCell ref="AF35:AF36"/>
    <mergeCell ref="P35:P36"/>
    <mergeCell ref="Q35:Q36"/>
    <mergeCell ref="S35:S36"/>
    <mergeCell ref="K36:L36"/>
    <mergeCell ref="AH35:AH36"/>
    <mergeCell ref="AI35:AI36"/>
    <mergeCell ref="AK35:AK36"/>
    <mergeCell ref="AL35:AL36"/>
    <mergeCell ref="AN35:AN36"/>
    <mergeCell ref="AO35:AO36"/>
    <mergeCell ref="Y35:Y36"/>
    <mergeCell ref="Z35:Z36"/>
    <mergeCell ref="AB35:AB36"/>
    <mergeCell ref="AC35:AC36"/>
    <mergeCell ref="AG35:AG36"/>
    <mergeCell ref="W35:W36"/>
    <mergeCell ref="T35:T36"/>
    <mergeCell ref="AJ35:AJ36"/>
    <mergeCell ref="AZ37:AZ38"/>
    <mergeCell ref="I38:J38"/>
    <mergeCell ref="K38:L38"/>
    <mergeCell ref="AH37:AH38"/>
    <mergeCell ref="AI37:AI38"/>
    <mergeCell ref="AK37:AK38"/>
    <mergeCell ref="AL37:AL38"/>
    <mergeCell ref="AN37:AN38"/>
    <mergeCell ref="AO37:AO38"/>
    <mergeCell ref="Y37:Y38"/>
    <mergeCell ref="Z37:Z38"/>
    <mergeCell ref="AB37:AB38"/>
    <mergeCell ref="AC37:AC38"/>
    <mergeCell ref="AE37:AE38"/>
    <mergeCell ref="AF37:AF38"/>
    <mergeCell ref="P37:P38"/>
    <mergeCell ref="Q37:Q38"/>
    <mergeCell ref="R37:R38"/>
    <mergeCell ref="U37:U38"/>
    <mergeCell ref="X37:X38"/>
    <mergeCell ref="AJ37:AJ38"/>
    <mergeCell ref="AZ39:AZ40"/>
    <mergeCell ref="I40:J40"/>
    <mergeCell ref="B37:C38"/>
    <mergeCell ref="D37:E38"/>
    <mergeCell ref="K37:L37"/>
    <mergeCell ref="M37:M38"/>
    <mergeCell ref="N37:N38"/>
    <mergeCell ref="AQ39:AQ40"/>
    <mergeCell ref="AR39:AR40"/>
    <mergeCell ref="F37:G38"/>
    <mergeCell ref="F39:G40"/>
    <mergeCell ref="T39:T40"/>
    <mergeCell ref="V39:V40"/>
    <mergeCell ref="W39:W40"/>
    <mergeCell ref="S37:S38"/>
    <mergeCell ref="T37:T38"/>
    <mergeCell ref="V37:V38"/>
    <mergeCell ref="W37:W38"/>
    <mergeCell ref="I37:J37"/>
    <mergeCell ref="B39:C40"/>
    <mergeCell ref="D39:E40"/>
    <mergeCell ref="I39:J39"/>
    <mergeCell ref="K39:L39"/>
    <mergeCell ref="M39:M40"/>
    <mergeCell ref="AZ41:AZ42"/>
    <mergeCell ref="I42:J42"/>
    <mergeCell ref="K42:L42"/>
    <mergeCell ref="AH41:AH42"/>
    <mergeCell ref="AI41:AI42"/>
    <mergeCell ref="AK41:AK42"/>
    <mergeCell ref="AL41:AL42"/>
    <mergeCell ref="AN41:AN42"/>
    <mergeCell ref="AO41:AO42"/>
    <mergeCell ref="Y41:Y42"/>
    <mergeCell ref="Z41:Z42"/>
    <mergeCell ref="AB41:AB42"/>
    <mergeCell ref="AC41:AC42"/>
    <mergeCell ref="AE41:AE42"/>
    <mergeCell ref="AF41:AF42"/>
    <mergeCell ref="P41:P42"/>
    <mergeCell ref="Q41:Q42"/>
    <mergeCell ref="S41:S42"/>
    <mergeCell ref="T41:T42"/>
    <mergeCell ref="AD41:AD42"/>
    <mergeCell ref="AT41:AT42"/>
    <mergeCell ref="AP41:AP42"/>
    <mergeCell ref="U41:U42"/>
    <mergeCell ref="X41:X42"/>
    <mergeCell ref="B43:C44"/>
    <mergeCell ref="D43:E44"/>
    <mergeCell ref="I43:J43"/>
    <mergeCell ref="K43:L43"/>
    <mergeCell ref="M43:M44"/>
    <mergeCell ref="N43:N44"/>
    <mergeCell ref="B41:C42"/>
    <mergeCell ref="D41:E42"/>
    <mergeCell ref="K41:L41"/>
    <mergeCell ref="M41:M42"/>
    <mergeCell ref="N41:N42"/>
    <mergeCell ref="F41:G42"/>
    <mergeCell ref="F43:G44"/>
    <mergeCell ref="H41:H42"/>
    <mergeCell ref="H43:H44"/>
    <mergeCell ref="I41:J41"/>
    <mergeCell ref="AZ43:AZ44"/>
    <mergeCell ref="I44:J44"/>
    <mergeCell ref="K44:L44"/>
    <mergeCell ref="AH43:AH44"/>
    <mergeCell ref="AI43:AI44"/>
    <mergeCell ref="AK43:AK44"/>
    <mergeCell ref="AL43:AL44"/>
    <mergeCell ref="AN43:AN44"/>
    <mergeCell ref="AO43:AO44"/>
    <mergeCell ref="Y43:Y44"/>
    <mergeCell ref="Z43:Z44"/>
    <mergeCell ref="AB43:AB44"/>
    <mergeCell ref="AC43:AC44"/>
    <mergeCell ref="AE43:AE44"/>
    <mergeCell ref="AF43:AF44"/>
    <mergeCell ref="P43:P44"/>
    <mergeCell ref="Q43:Q44"/>
    <mergeCell ref="S43:S44"/>
    <mergeCell ref="T43:T44"/>
    <mergeCell ref="V43:V44"/>
    <mergeCell ref="W43:W44"/>
    <mergeCell ref="AZ45:AZ46"/>
    <mergeCell ref="I46:J46"/>
    <mergeCell ref="K46:L46"/>
    <mergeCell ref="AH45:AH46"/>
    <mergeCell ref="AI45:AI46"/>
    <mergeCell ref="AK45:AK46"/>
    <mergeCell ref="AL45:AL46"/>
    <mergeCell ref="AN45:AN46"/>
    <mergeCell ref="AO45:AO46"/>
    <mergeCell ref="Y45:Y46"/>
    <mergeCell ref="Z45:Z46"/>
    <mergeCell ref="AB45:AB46"/>
    <mergeCell ref="AC45:AC46"/>
    <mergeCell ref="AE45:AE46"/>
    <mergeCell ref="AF45:AF46"/>
    <mergeCell ref="P45:P46"/>
    <mergeCell ref="Q45:Q46"/>
    <mergeCell ref="S45:S46"/>
    <mergeCell ref="T45:T46"/>
    <mergeCell ref="V45:V46"/>
    <mergeCell ref="W45:W46"/>
    <mergeCell ref="AD45:AD46"/>
    <mergeCell ref="AX45:AX46"/>
    <mergeCell ref="AQ45:AQ46"/>
    <mergeCell ref="Q47:Q48"/>
    <mergeCell ref="S47:S48"/>
    <mergeCell ref="T47:T48"/>
    <mergeCell ref="V47:V48"/>
    <mergeCell ref="W47:W48"/>
    <mergeCell ref="AD47:AD48"/>
    <mergeCell ref="H45:H46"/>
    <mergeCell ref="H47:H48"/>
    <mergeCell ref="AG47:AG48"/>
    <mergeCell ref="AJ47:AJ48"/>
    <mergeCell ref="K45:L45"/>
    <mergeCell ref="M45:M46"/>
    <mergeCell ref="N45:N46"/>
    <mergeCell ref="AQ47:AQ48"/>
    <mergeCell ref="AG45:AG46"/>
    <mergeCell ref="AA45:AA46"/>
    <mergeCell ref="Y47:Y48"/>
    <mergeCell ref="Z47:Z48"/>
    <mergeCell ref="AB47:AB48"/>
    <mergeCell ref="AC47:AC48"/>
    <mergeCell ref="AE47:AE48"/>
    <mergeCell ref="AF47:AF48"/>
    <mergeCell ref="B47:C48"/>
    <mergeCell ref="D47:E48"/>
    <mergeCell ref="I47:J47"/>
    <mergeCell ref="K47:L47"/>
    <mergeCell ref="M47:M48"/>
    <mergeCell ref="N47:N48"/>
    <mergeCell ref="B45:C46"/>
    <mergeCell ref="D45:E46"/>
    <mergeCell ref="F45:G46"/>
    <mergeCell ref="P47:P48"/>
    <mergeCell ref="R45:R46"/>
    <mergeCell ref="AZ47:AZ48"/>
    <mergeCell ref="AT47:AT48"/>
    <mergeCell ref="AS49:AS50"/>
    <mergeCell ref="AX49:AX50"/>
    <mergeCell ref="AZ49:AZ50"/>
    <mergeCell ref="AH49:AH50"/>
    <mergeCell ref="AI49:AI50"/>
    <mergeCell ref="AK49:AK50"/>
    <mergeCell ref="AL49:AL50"/>
    <mergeCell ref="AN49:AN50"/>
    <mergeCell ref="AO49:AO50"/>
    <mergeCell ref="AN47:AN48"/>
    <mergeCell ref="AO47:AO48"/>
    <mergeCell ref="AQ49:AQ50"/>
    <mergeCell ref="AR49:AR50"/>
    <mergeCell ref="AT49:AT50"/>
    <mergeCell ref="AR47:AR48"/>
    <mergeCell ref="R47:R48"/>
    <mergeCell ref="U47:U48"/>
    <mergeCell ref="X45:X46"/>
    <mergeCell ref="X47:X48"/>
    <mergeCell ref="AA47:AA48"/>
    <mergeCell ref="P51:P52"/>
    <mergeCell ref="Q51:Q52"/>
    <mergeCell ref="S51:S52"/>
    <mergeCell ref="T51:T52"/>
    <mergeCell ref="V51:V52"/>
    <mergeCell ref="W51:W52"/>
    <mergeCell ref="I51:J51"/>
    <mergeCell ref="K51:L51"/>
    <mergeCell ref="B49:C50"/>
    <mergeCell ref="D49:E50"/>
    <mergeCell ref="M49:M50"/>
    <mergeCell ref="N49:N50"/>
    <mergeCell ref="U49:U50"/>
    <mergeCell ref="P49:P50"/>
    <mergeCell ref="V49:V50"/>
    <mergeCell ref="W49:W50"/>
    <mergeCell ref="I49:J49"/>
    <mergeCell ref="R49:R50"/>
    <mergeCell ref="Q49:Q50"/>
    <mergeCell ref="S49:S50"/>
    <mergeCell ref="T49:T50"/>
    <mergeCell ref="H49:H50"/>
    <mergeCell ref="H51:H52"/>
    <mergeCell ref="K49:L49"/>
    <mergeCell ref="N54:P54"/>
    <mergeCell ref="AX54:AZ54"/>
    <mergeCell ref="N55:P55"/>
    <mergeCell ref="AU58:AU59"/>
    <mergeCell ref="B55:M55"/>
    <mergeCell ref="AS58:AT59"/>
    <mergeCell ref="N53:P53"/>
    <mergeCell ref="AQ51:AQ52"/>
    <mergeCell ref="AR51:AR52"/>
    <mergeCell ref="AT51:AT52"/>
    <mergeCell ref="B51:C52"/>
    <mergeCell ref="D51:E52"/>
    <mergeCell ref="M51:M52"/>
    <mergeCell ref="N51:N52"/>
    <mergeCell ref="B53:M53"/>
    <mergeCell ref="O51:O52"/>
    <mergeCell ref="R51:R52"/>
    <mergeCell ref="U51:U52"/>
    <mergeCell ref="X51:X52"/>
    <mergeCell ref="AX51:AX52"/>
    <mergeCell ref="AZ51:AZ52"/>
    <mergeCell ref="I52:J52"/>
    <mergeCell ref="K52:L52"/>
    <mergeCell ref="AE51:AE52"/>
    <mergeCell ref="W60:W61"/>
    <mergeCell ref="AA51:AA52"/>
    <mergeCell ref="AD51:AD52"/>
    <mergeCell ref="AG49:AG50"/>
    <mergeCell ref="AG51:AG52"/>
    <mergeCell ref="AT45:AT46"/>
    <mergeCell ref="AG43:AG44"/>
    <mergeCell ref="AJ43:AJ44"/>
    <mergeCell ref="AT43:AT44"/>
    <mergeCell ref="AH51:AH52"/>
    <mergeCell ref="AI51:AI52"/>
    <mergeCell ref="AK51:AK52"/>
    <mergeCell ref="AL51:AL52"/>
    <mergeCell ref="AN51:AN52"/>
    <mergeCell ref="AO51:AO52"/>
    <mergeCell ref="Y51:Y52"/>
    <mergeCell ref="Z51:Z52"/>
    <mergeCell ref="AB51:AB52"/>
    <mergeCell ref="AC51:AC52"/>
    <mergeCell ref="AF51:AF52"/>
    <mergeCell ref="AF49:AF50"/>
    <mergeCell ref="X49:X50"/>
    <mergeCell ref="AA49:AA50"/>
    <mergeCell ref="AD49:AD50"/>
    <mergeCell ref="AF8:AY9"/>
    <mergeCell ref="AF10:AY11"/>
    <mergeCell ref="AE10:AE11"/>
    <mergeCell ref="AE8:AE9"/>
    <mergeCell ref="AT39:AT40"/>
    <mergeCell ref="AQ37:AQ38"/>
    <mergeCell ref="AR37:AR38"/>
    <mergeCell ref="AT37:AT38"/>
    <mergeCell ref="X60:Y61"/>
    <mergeCell ref="AT33:AT34"/>
    <mergeCell ref="AP49:AP50"/>
    <mergeCell ref="Y49:Y50"/>
    <mergeCell ref="Z49:Z50"/>
    <mergeCell ref="AB49:AB50"/>
    <mergeCell ref="AC49:AC50"/>
    <mergeCell ref="AE49:AE50"/>
    <mergeCell ref="AR35:AR36"/>
    <mergeCell ref="AT35:AT36"/>
    <mergeCell ref="AQ35:AQ36"/>
    <mergeCell ref="AO29:AO30"/>
    <mergeCell ref="AO27:AO28"/>
    <mergeCell ref="AQ27:AQ28"/>
    <mergeCell ref="AX35:AX36"/>
    <mergeCell ref="AG25:AG26"/>
  </mergeCells>
  <phoneticPr fontId="32"/>
  <dataValidations count="4">
    <dataValidation type="list" allowBlank="1" showInputMessage="1" showErrorMessage="1" sqref="AN13 AN16:AN18">
      <formula1>AN13:AN13</formula1>
    </dataValidation>
    <dataValidation type="list" allowBlank="1" showInputMessage="1" showErrorMessage="1" sqref="H23:H52">
      <formula1>"介福,なし"</formula1>
    </dataValidation>
    <dataValidation type="list" allowBlank="1" sqref="B23:C52">
      <formula1>$BA$35:$BA$37</formula1>
    </dataValidation>
    <dataValidation type="list" allowBlank="1" showInputMessage="1" showErrorMessage="1" sqref="I6:P6">
      <formula1>$BA$20:$BA$32</formula1>
    </dataValidation>
  </dataValidations>
  <printOptions horizontalCentered="1" verticalCentered="1"/>
  <pageMargins left="0.19685039370078741" right="0.19685039370078741" top="0.39370078740157483" bottom="0.19685039370078741" header="0.31496062992125984" footer="0.19685039370078741"/>
  <pageSetup paperSize="9" scale="68" orientation="landscape" r:id="rId1"/>
  <headerFooter alignWithMargins="0">
    <oddHeader>&amp;R&amp;12【換算表⑤】</oddHeader>
  </headerFooter>
  <ignoredErrors>
    <ignoredError sqref="AZ45:AZ52 AX45:AX54 AZ54" evalError="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A78"/>
  <sheetViews>
    <sheetView showGridLines="0" showZeros="0" view="pageBreakPreview" zoomScale="90" zoomScaleNormal="90" zoomScaleSheetLayoutView="90" workbookViewId="0">
      <selection activeCell="I6" sqref="I6:P6"/>
    </sheetView>
  </sheetViews>
  <sheetFormatPr defaultColWidth="9" defaultRowHeight="13.5"/>
  <cols>
    <col min="1" max="1" width="1.125" style="1" customWidth="1"/>
    <col min="2" max="3" width="5.125" style="1" customWidth="1"/>
    <col min="4" max="4" width="8.75" style="1" customWidth="1"/>
    <col min="5" max="6" width="2.625" style="1" customWidth="1"/>
    <col min="7" max="7" width="5.5" style="1" customWidth="1"/>
    <col min="8" max="8" width="6.375" style="1" customWidth="1"/>
    <col min="9" max="12" width="5.125" style="1" customWidth="1"/>
    <col min="13" max="13" width="7.625" style="1" customWidth="1"/>
    <col min="14" max="14" width="4.875" style="1" customWidth="1"/>
    <col min="15" max="16" width="3.125" style="1" customWidth="1"/>
    <col min="17" max="17" width="4.875" style="1" customWidth="1"/>
    <col min="18" max="19" width="3.125" style="1" customWidth="1"/>
    <col min="20" max="20" width="4.875" style="1" customWidth="1"/>
    <col min="21" max="22" width="3.125" style="1" customWidth="1"/>
    <col min="23" max="23" width="4.875" style="1" customWidth="1"/>
    <col min="24" max="25" width="3.125" style="1" customWidth="1"/>
    <col min="26" max="26" width="4.875" style="1" customWidth="1"/>
    <col min="27" max="28" width="3.125" style="1" customWidth="1"/>
    <col min="29" max="29" width="4.875" style="1" customWidth="1"/>
    <col min="30" max="31" width="3.125" style="1" customWidth="1"/>
    <col min="32" max="32" width="4.875" style="1" customWidth="1"/>
    <col min="33" max="34" width="3.125" style="1" customWidth="1"/>
    <col min="35" max="35" width="4.875" style="1" customWidth="1"/>
    <col min="36" max="37" width="3.125" style="1" customWidth="1"/>
    <col min="38" max="38" width="4.875" style="1" customWidth="1"/>
    <col min="39" max="40" width="3.125" style="1" customWidth="1"/>
    <col min="41" max="41" width="4.875" style="1" customWidth="1"/>
    <col min="42" max="43" width="3.125" style="1" customWidth="1"/>
    <col min="44" max="44" width="4.875" style="1" customWidth="1"/>
    <col min="45" max="46" width="3.125" style="1" customWidth="1"/>
    <col min="47" max="48" width="6.625" style="1" customWidth="1"/>
    <col min="49" max="49" width="1.25" style="1" customWidth="1"/>
    <col min="50" max="50" width="4.875" style="1" customWidth="1"/>
    <col min="51" max="52" width="3.125" style="1" customWidth="1"/>
    <col min="53" max="53" width="0" style="1" hidden="1" customWidth="1"/>
    <col min="54" max="16384" width="9" style="1"/>
  </cols>
  <sheetData>
    <row r="1" spans="2:51" ht="9" customHeight="1"/>
    <row r="2" spans="2:51" ht="2.25" customHeight="1">
      <c r="AC2" s="2"/>
      <c r="AD2" s="3"/>
      <c r="AE2" s="3"/>
      <c r="AF2" s="3"/>
      <c r="AG2" s="3"/>
      <c r="AH2" s="3"/>
      <c r="AI2" s="3"/>
      <c r="AJ2" s="3"/>
      <c r="AK2" s="3"/>
      <c r="AL2" s="3"/>
      <c r="AM2" s="3"/>
      <c r="AN2" s="3"/>
      <c r="AO2" s="3"/>
      <c r="AP2" s="3"/>
      <c r="AQ2" s="3"/>
      <c r="AR2" s="3"/>
      <c r="AS2" s="3"/>
      <c r="AT2" s="3"/>
      <c r="AU2" s="3"/>
      <c r="AV2" s="3"/>
      <c r="AW2" s="3"/>
      <c r="AX2" s="3"/>
      <c r="AY2" s="4"/>
    </row>
    <row r="3" spans="2:51" ht="18.75" customHeight="1">
      <c r="B3" s="48" t="s">
        <v>50</v>
      </c>
      <c r="C3" s="5"/>
      <c r="D3" s="5"/>
      <c r="E3" s="5"/>
      <c r="F3" s="44"/>
      <c r="G3" s="49"/>
      <c r="H3" s="5"/>
      <c r="I3" s="5"/>
      <c r="J3" s="5"/>
      <c r="K3" s="5"/>
      <c r="L3" s="5"/>
      <c r="M3" s="5"/>
      <c r="N3" s="5"/>
      <c r="O3" s="5"/>
      <c r="AB3" s="5"/>
      <c r="AC3" s="223" t="s">
        <v>0</v>
      </c>
      <c r="AD3" s="71"/>
      <c r="AE3" s="65">
        <v>1</v>
      </c>
      <c r="AF3" s="6"/>
      <c r="AG3" s="7" t="s">
        <v>1</v>
      </c>
      <c r="AH3" s="7"/>
      <c r="AI3" s="7"/>
      <c r="AJ3" s="7"/>
      <c r="AK3" s="7"/>
      <c r="AL3" s="7"/>
      <c r="AM3" s="7"/>
      <c r="AN3" s="7"/>
      <c r="AO3" s="7"/>
      <c r="AP3" s="7"/>
      <c r="AQ3" s="7"/>
      <c r="AR3" s="7"/>
      <c r="AS3" s="7"/>
      <c r="AT3" s="7"/>
      <c r="AU3" s="7"/>
      <c r="AV3" s="7"/>
      <c r="AW3" s="7"/>
      <c r="AX3" s="7"/>
      <c r="AY3" s="8"/>
    </row>
    <row r="4" spans="2:51" ht="17.25">
      <c r="B4" s="5"/>
      <c r="C4" s="5"/>
      <c r="D4" s="5"/>
      <c r="E4" s="5"/>
      <c r="F4" s="5"/>
      <c r="G4" s="5"/>
      <c r="H4" s="5"/>
      <c r="I4" s="5"/>
      <c r="J4" s="5"/>
      <c r="K4" s="5"/>
      <c r="L4" s="5"/>
      <c r="M4" s="5"/>
      <c r="N4" s="5"/>
      <c r="O4" s="5"/>
      <c r="AB4" s="5"/>
      <c r="AC4" s="9"/>
      <c r="AD4" s="7"/>
      <c r="AE4" s="65">
        <v>2</v>
      </c>
      <c r="AF4" s="7" t="s">
        <v>86</v>
      </c>
      <c r="AG4" s="7"/>
      <c r="AH4" s="7"/>
      <c r="AI4" s="7"/>
      <c r="AJ4" s="7"/>
      <c r="AK4" s="7"/>
      <c r="AL4" s="7"/>
      <c r="AM4" s="7"/>
      <c r="AN4" s="7"/>
      <c r="AO4" s="7"/>
      <c r="AP4" s="7"/>
      <c r="AQ4" s="7"/>
      <c r="AR4" s="7"/>
      <c r="AS4" s="7"/>
      <c r="AT4" s="7"/>
      <c r="AU4" s="7"/>
      <c r="AV4" s="7"/>
      <c r="AW4" s="7"/>
      <c r="AX4" s="7"/>
      <c r="AY4" s="8"/>
    </row>
    <row r="5" spans="2:51" ht="18.75" customHeight="1">
      <c r="L5" s="10"/>
      <c r="N5" s="10"/>
      <c r="AC5" s="67"/>
      <c r="AD5" s="22"/>
      <c r="AE5" s="65">
        <v>3</v>
      </c>
      <c r="AF5" s="7" t="s">
        <v>87</v>
      </c>
      <c r="AG5" s="22"/>
      <c r="AH5" s="22"/>
      <c r="AI5" s="22"/>
      <c r="AJ5" s="22"/>
      <c r="AK5" s="22"/>
      <c r="AL5" s="22"/>
      <c r="AM5" s="22"/>
      <c r="AN5" s="22"/>
      <c r="AO5" s="22"/>
      <c r="AP5" s="22"/>
      <c r="AQ5" s="22"/>
      <c r="AR5" s="22"/>
      <c r="AS5" s="22"/>
      <c r="AT5" s="22"/>
      <c r="AU5" s="22"/>
      <c r="AV5" s="22"/>
      <c r="AW5" s="22"/>
      <c r="AX5" s="22"/>
      <c r="AY5" s="68"/>
    </row>
    <row r="6" spans="2:51" ht="18.75" customHeight="1">
      <c r="B6" s="190" t="s">
        <v>4</v>
      </c>
      <c r="C6" s="190"/>
      <c r="D6" s="190"/>
      <c r="E6" s="54"/>
      <c r="F6" s="54"/>
      <c r="G6" s="54"/>
      <c r="H6" s="12" t="s">
        <v>5</v>
      </c>
      <c r="I6" s="190"/>
      <c r="J6" s="190"/>
      <c r="K6" s="190"/>
      <c r="L6" s="190"/>
      <c r="M6" s="190"/>
      <c r="N6" s="190"/>
      <c r="O6" s="190"/>
      <c r="P6" s="190"/>
      <c r="AC6" s="9"/>
      <c r="AD6" s="7"/>
      <c r="AE6" s="65">
        <v>3</v>
      </c>
      <c r="AF6" s="7" t="s">
        <v>44</v>
      </c>
      <c r="AG6" s="7"/>
      <c r="AH6" s="7"/>
      <c r="AI6" s="7"/>
      <c r="AJ6" s="7"/>
      <c r="AK6" s="7"/>
      <c r="AL6" s="7"/>
      <c r="AM6" s="7"/>
      <c r="AN6" s="7"/>
      <c r="AO6" s="7"/>
      <c r="AP6" s="7"/>
      <c r="AQ6" s="7"/>
      <c r="AR6" s="7"/>
      <c r="AS6" s="7"/>
      <c r="AT6" s="7"/>
      <c r="AU6" s="7"/>
      <c r="AV6" s="7"/>
      <c r="AW6" s="7"/>
      <c r="AX6" s="7"/>
      <c r="AY6" s="11"/>
    </row>
    <row r="7" spans="2:51" ht="18.75" customHeight="1">
      <c r="B7" s="170" t="s">
        <v>7</v>
      </c>
      <c r="C7" s="170"/>
      <c r="D7" s="170"/>
      <c r="E7" s="17"/>
      <c r="F7" s="17"/>
      <c r="G7" s="17"/>
      <c r="H7" s="15" t="s">
        <v>5</v>
      </c>
      <c r="I7" s="170"/>
      <c r="J7" s="170"/>
      <c r="K7" s="170"/>
      <c r="L7" s="170"/>
      <c r="M7" s="170"/>
      <c r="N7" s="170"/>
      <c r="O7" s="170"/>
      <c r="P7" s="170"/>
      <c r="AC7" s="9"/>
      <c r="AD7" s="7"/>
      <c r="AE7" s="65">
        <v>4</v>
      </c>
      <c r="AF7" s="7" t="s">
        <v>28</v>
      </c>
      <c r="AG7" s="7"/>
      <c r="AH7" s="7"/>
      <c r="AI7" s="7"/>
      <c r="AJ7" s="7"/>
      <c r="AK7" s="7"/>
      <c r="AL7" s="7"/>
      <c r="AM7" s="14"/>
      <c r="AN7" s="7"/>
      <c r="AO7" s="14"/>
      <c r="AP7" s="7"/>
      <c r="AQ7" s="14"/>
      <c r="AR7" s="7"/>
      <c r="AS7" s="14"/>
      <c r="AT7" s="7"/>
      <c r="AU7" s="14"/>
      <c r="AV7" s="7"/>
      <c r="AW7" s="14"/>
      <c r="AX7" s="7"/>
      <c r="AY7" s="11"/>
    </row>
    <row r="8" spans="2:51" ht="18.75" customHeight="1">
      <c r="B8" s="170" t="s">
        <v>11</v>
      </c>
      <c r="C8" s="170"/>
      <c r="D8" s="170"/>
      <c r="E8" s="17"/>
      <c r="F8" s="17"/>
      <c r="G8" s="17"/>
      <c r="H8" s="15" t="s">
        <v>5</v>
      </c>
      <c r="I8" s="191"/>
      <c r="J8" s="191"/>
      <c r="K8" s="191"/>
      <c r="L8" s="191"/>
      <c r="M8" s="191"/>
      <c r="N8" s="191"/>
      <c r="O8" s="191"/>
      <c r="P8" s="191"/>
      <c r="AC8" s="9"/>
      <c r="AD8" s="7"/>
      <c r="AE8" s="71" t="s">
        <v>8</v>
      </c>
      <c r="AF8" s="69" t="s">
        <v>9</v>
      </c>
      <c r="AG8" s="69"/>
      <c r="AH8" s="69"/>
      <c r="AI8" s="69"/>
      <c r="AJ8" s="69"/>
      <c r="AK8" s="69"/>
      <c r="AL8" s="69"/>
      <c r="AM8" s="69"/>
      <c r="AN8" s="69"/>
      <c r="AO8" s="69"/>
      <c r="AP8" s="69"/>
      <c r="AQ8" s="69"/>
      <c r="AR8" s="69"/>
      <c r="AS8" s="69"/>
      <c r="AT8" s="69"/>
      <c r="AU8" s="69"/>
      <c r="AV8" s="69"/>
      <c r="AW8" s="69"/>
      <c r="AX8" s="69"/>
      <c r="AY8" s="70"/>
    </row>
    <row r="9" spans="2:51" ht="18.75" customHeight="1">
      <c r="B9" s="170" t="s">
        <v>12</v>
      </c>
      <c r="C9" s="170"/>
      <c r="D9" s="170"/>
      <c r="E9" s="63"/>
      <c r="F9" s="17"/>
      <c r="G9" s="17"/>
      <c r="H9" s="12" t="s">
        <v>5</v>
      </c>
      <c r="I9" s="192"/>
      <c r="J9" s="192"/>
      <c r="K9" s="53" t="s">
        <v>13</v>
      </c>
      <c r="L9" s="12"/>
      <c r="M9" s="53"/>
      <c r="N9" s="53"/>
      <c r="O9" s="59"/>
      <c r="P9" s="59"/>
      <c r="AC9" s="9"/>
      <c r="AD9" s="14"/>
      <c r="AE9" s="71"/>
      <c r="AF9" s="69"/>
      <c r="AG9" s="69"/>
      <c r="AH9" s="69"/>
      <c r="AI9" s="69"/>
      <c r="AJ9" s="69"/>
      <c r="AK9" s="69"/>
      <c r="AL9" s="69"/>
      <c r="AM9" s="69"/>
      <c r="AN9" s="69"/>
      <c r="AO9" s="69"/>
      <c r="AP9" s="69"/>
      <c r="AQ9" s="69"/>
      <c r="AR9" s="69"/>
      <c r="AS9" s="69"/>
      <c r="AT9" s="69"/>
      <c r="AU9" s="69"/>
      <c r="AV9" s="69"/>
      <c r="AW9" s="69"/>
      <c r="AX9" s="69"/>
      <c r="AY9" s="70"/>
    </row>
    <row r="10" spans="2:51" ht="18.75" customHeight="1">
      <c r="B10" s="16" t="s">
        <v>47</v>
      </c>
      <c r="C10" s="16"/>
      <c r="D10" s="16"/>
      <c r="E10" s="16"/>
      <c r="F10" s="17"/>
      <c r="G10" s="17"/>
      <c r="H10" s="15" t="s">
        <v>5</v>
      </c>
      <c r="I10" s="192"/>
      <c r="J10" s="192"/>
      <c r="K10" s="16" t="s">
        <v>15</v>
      </c>
      <c r="L10" s="16"/>
      <c r="M10" s="15" t="s">
        <v>16</v>
      </c>
      <c r="N10" s="16"/>
      <c r="O10" s="17" t="s">
        <v>17</v>
      </c>
      <c r="P10" s="17"/>
      <c r="AC10" s="9"/>
      <c r="AD10" s="14"/>
      <c r="AE10" s="71" t="s">
        <v>14</v>
      </c>
      <c r="AF10" s="69" t="s">
        <v>45</v>
      </c>
      <c r="AG10" s="69"/>
      <c r="AH10" s="69"/>
      <c r="AI10" s="69"/>
      <c r="AJ10" s="69"/>
      <c r="AK10" s="69"/>
      <c r="AL10" s="69"/>
      <c r="AM10" s="69"/>
      <c r="AN10" s="69"/>
      <c r="AO10" s="69"/>
      <c r="AP10" s="69"/>
      <c r="AQ10" s="69"/>
      <c r="AR10" s="69"/>
      <c r="AS10" s="69"/>
      <c r="AT10" s="69"/>
      <c r="AU10" s="69"/>
      <c r="AV10" s="69"/>
      <c r="AW10" s="69"/>
      <c r="AX10" s="69"/>
      <c r="AY10" s="70"/>
    </row>
    <row r="11" spans="2:51" ht="13.5" customHeight="1">
      <c r="B11" s="13"/>
      <c r="C11" s="13"/>
      <c r="D11" s="13"/>
      <c r="E11" s="13"/>
      <c r="F11" s="13"/>
      <c r="G11" s="13"/>
      <c r="H11" s="13"/>
      <c r="I11" s="13"/>
      <c r="J11" s="13"/>
      <c r="K11" s="13"/>
      <c r="L11" s="13"/>
      <c r="M11" s="13"/>
      <c r="N11" s="13"/>
      <c r="AC11" s="9"/>
      <c r="AD11" s="7"/>
      <c r="AE11" s="71"/>
      <c r="AF11" s="69"/>
      <c r="AG11" s="69"/>
      <c r="AH11" s="69"/>
      <c r="AI11" s="69"/>
      <c r="AJ11" s="69"/>
      <c r="AK11" s="69"/>
      <c r="AL11" s="69"/>
      <c r="AM11" s="69"/>
      <c r="AN11" s="69"/>
      <c r="AO11" s="69"/>
      <c r="AP11" s="69"/>
      <c r="AQ11" s="69"/>
      <c r="AR11" s="69"/>
      <c r="AS11" s="69"/>
      <c r="AT11" s="69"/>
      <c r="AU11" s="69"/>
      <c r="AV11" s="69"/>
      <c r="AW11" s="69"/>
      <c r="AX11" s="69"/>
      <c r="AY11" s="70"/>
    </row>
    <row r="12" spans="2:51" ht="5.25" customHeight="1">
      <c r="B12" s="13"/>
      <c r="C12" s="13"/>
      <c r="D12" s="13"/>
      <c r="E12" s="13"/>
      <c r="F12" s="13"/>
      <c r="G12" s="13"/>
      <c r="H12" s="13"/>
      <c r="I12" s="13"/>
      <c r="J12" s="13"/>
      <c r="K12" s="13"/>
      <c r="L12" s="13"/>
      <c r="M12" s="13"/>
      <c r="N12" s="13"/>
      <c r="AC12" s="18"/>
      <c r="AD12" s="19"/>
      <c r="AE12" s="19"/>
      <c r="AF12" s="19"/>
      <c r="AG12" s="19"/>
      <c r="AH12" s="20"/>
      <c r="AI12" s="20"/>
      <c r="AJ12" s="20"/>
      <c r="AK12" s="20"/>
      <c r="AL12" s="20"/>
      <c r="AM12" s="20"/>
      <c r="AN12" s="20"/>
      <c r="AO12" s="20"/>
      <c r="AP12" s="20"/>
      <c r="AQ12" s="20"/>
      <c r="AR12" s="20"/>
      <c r="AS12" s="20"/>
      <c r="AT12" s="20"/>
      <c r="AU12" s="20"/>
      <c r="AV12" s="20"/>
      <c r="AW12" s="20"/>
      <c r="AX12" s="20"/>
      <c r="AY12" s="21"/>
    </row>
    <row r="13" spans="2:51">
      <c r="B13" s="24" t="s">
        <v>39</v>
      </c>
      <c r="C13" s="24"/>
      <c r="D13" s="25"/>
      <c r="E13" s="25"/>
      <c r="F13" s="26"/>
      <c r="G13" s="26"/>
      <c r="H13" s="26"/>
      <c r="I13" s="26"/>
      <c r="J13" s="26"/>
      <c r="K13" s="26"/>
      <c r="L13" s="26"/>
      <c r="M13" s="26"/>
      <c r="N13" s="26"/>
      <c r="V13" s="64"/>
      <c r="W13" s="64"/>
      <c r="X13" s="64"/>
      <c r="Y13" s="64"/>
      <c r="Z13" s="64"/>
      <c r="AA13" s="64"/>
      <c r="AB13" s="64"/>
      <c r="AC13" s="64"/>
      <c r="AD13" s="64"/>
      <c r="AE13" s="64"/>
      <c r="AF13" s="64"/>
      <c r="AG13" s="64"/>
      <c r="AH13" s="64"/>
      <c r="AI13" s="64"/>
      <c r="AJ13" s="64"/>
      <c r="AK13" s="64"/>
      <c r="AL13" s="64"/>
      <c r="AM13" s="23"/>
    </row>
    <row r="14" spans="2:51">
      <c r="B14" s="24" t="s">
        <v>82</v>
      </c>
      <c r="C14" s="24"/>
      <c r="D14" s="41"/>
      <c r="E14" s="41"/>
      <c r="F14" s="41"/>
      <c r="G14" s="41"/>
      <c r="H14" s="41"/>
      <c r="I14" s="41"/>
      <c r="J14" s="41"/>
      <c r="K14" s="41"/>
      <c r="L14" s="41"/>
      <c r="M14" s="41"/>
      <c r="N14" s="41"/>
      <c r="O14" s="41"/>
      <c r="P14" s="41"/>
      <c r="Q14" s="41"/>
      <c r="S14" s="41"/>
      <c r="U14" s="41"/>
      <c r="V14" s="41"/>
      <c r="X14" s="41"/>
      <c r="Y14" s="41"/>
      <c r="Z14" s="41"/>
      <c r="AA14" s="41"/>
      <c r="AJ14" s="61"/>
    </row>
    <row r="15" spans="2:51">
      <c r="B15" s="24" t="s">
        <v>83</v>
      </c>
      <c r="C15" s="24"/>
      <c r="D15" s="41"/>
      <c r="E15" s="41"/>
      <c r="F15" s="41"/>
      <c r="G15" s="41"/>
      <c r="H15" s="41"/>
      <c r="I15" s="41"/>
      <c r="J15" s="41"/>
      <c r="K15" s="41"/>
      <c r="L15" s="41"/>
      <c r="M15" s="41"/>
      <c r="N15" s="41"/>
      <c r="O15" s="41"/>
      <c r="P15" s="41"/>
      <c r="Q15" s="41"/>
      <c r="R15" s="41"/>
      <c r="S15" s="41"/>
      <c r="T15" s="41"/>
      <c r="U15" s="41"/>
      <c r="V15" s="41"/>
      <c r="Y15" s="41"/>
      <c r="Z15" s="41"/>
      <c r="AA15" s="41"/>
      <c r="AJ15" s="61"/>
    </row>
    <row r="16" spans="2:51">
      <c r="B16" s="24" t="s">
        <v>40</v>
      </c>
      <c r="C16" s="24"/>
      <c r="D16" s="25"/>
      <c r="E16" s="25"/>
      <c r="F16" s="26"/>
      <c r="G16" s="26"/>
      <c r="H16" s="26"/>
      <c r="I16" s="26"/>
      <c r="J16" s="26"/>
      <c r="K16" s="26"/>
      <c r="L16" s="26"/>
      <c r="M16" s="26"/>
      <c r="N16" s="26"/>
      <c r="V16" s="64"/>
      <c r="W16" s="64"/>
      <c r="X16" s="64"/>
      <c r="Y16" s="64"/>
      <c r="Z16" s="64"/>
      <c r="AA16" s="64"/>
      <c r="AB16" s="64"/>
      <c r="AC16" s="64"/>
      <c r="AD16" s="64"/>
      <c r="AE16" s="64"/>
      <c r="AF16" s="64"/>
      <c r="AG16" s="64"/>
      <c r="AH16" s="64"/>
      <c r="AI16" s="64"/>
      <c r="AJ16" s="64"/>
      <c r="AK16" s="64"/>
      <c r="AL16" s="64"/>
      <c r="AM16" s="23"/>
    </row>
    <row r="17" spans="2:53">
      <c r="B17" s="24" t="s">
        <v>85</v>
      </c>
      <c r="C17" s="24"/>
      <c r="D17" s="25"/>
      <c r="E17" s="25"/>
      <c r="F17" s="26"/>
      <c r="G17" s="26"/>
      <c r="H17" s="26"/>
      <c r="I17" s="26"/>
      <c r="J17" s="26"/>
      <c r="K17" s="26"/>
      <c r="L17" s="26"/>
      <c r="M17" s="26"/>
      <c r="N17" s="26"/>
      <c r="V17" s="64"/>
      <c r="W17" s="64"/>
      <c r="X17" s="64"/>
      <c r="Y17" s="64"/>
      <c r="Z17" s="64"/>
      <c r="AA17" s="64"/>
      <c r="AB17" s="64"/>
      <c r="AC17" s="64"/>
      <c r="AD17" s="64"/>
      <c r="AE17" s="64"/>
      <c r="AF17" s="64"/>
      <c r="AG17" s="64"/>
      <c r="AH17" s="64"/>
      <c r="AI17" s="64"/>
      <c r="AJ17" s="64"/>
      <c r="AK17" s="64"/>
      <c r="AL17" s="64"/>
      <c r="AM17" s="23"/>
    </row>
    <row r="18" spans="2:53" ht="12.75" customHeight="1">
      <c r="B18" s="24" t="s">
        <v>46</v>
      </c>
      <c r="C18" s="24"/>
      <c r="D18" s="25"/>
      <c r="E18" s="25"/>
      <c r="F18" s="26"/>
      <c r="G18" s="26"/>
      <c r="H18" s="26"/>
      <c r="I18" s="26"/>
      <c r="J18" s="26"/>
      <c r="K18" s="26"/>
      <c r="L18" s="26"/>
      <c r="M18" s="26"/>
      <c r="N18" s="26"/>
      <c r="T18" s="64"/>
      <c r="U18" s="64"/>
      <c r="V18" s="64"/>
      <c r="W18" s="64"/>
      <c r="X18" s="64"/>
      <c r="Y18" s="64"/>
      <c r="Z18" s="64"/>
      <c r="AA18" s="64"/>
      <c r="AB18" s="64"/>
      <c r="AC18" s="64"/>
      <c r="AD18" s="64"/>
      <c r="AE18" s="64"/>
      <c r="AF18" s="64"/>
      <c r="AG18" s="64"/>
      <c r="AH18" s="64"/>
      <c r="AI18" s="64"/>
      <c r="AJ18" s="64"/>
      <c r="AX18" s="232" t="s">
        <v>61</v>
      </c>
      <c r="AY18" s="232"/>
      <c r="AZ18" s="232"/>
    </row>
    <row r="19" spans="2:53" ht="10.5" customHeight="1" thickBot="1">
      <c r="B19" s="27"/>
      <c r="C19" s="27"/>
      <c r="D19" s="23"/>
      <c r="E19" s="23"/>
      <c r="F19" s="23"/>
      <c r="G19" s="23"/>
      <c r="H19" s="23"/>
      <c r="I19" s="23"/>
      <c r="J19" s="23"/>
      <c r="K19" s="23"/>
      <c r="L19" s="27"/>
      <c r="M19" s="23"/>
      <c r="N19" s="27"/>
      <c r="O19" s="23"/>
      <c r="P19" s="23"/>
      <c r="Q19" s="27"/>
      <c r="R19" s="23"/>
      <c r="S19" s="27"/>
      <c r="T19" s="23"/>
      <c r="U19" s="27"/>
      <c r="V19" s="23"/>
      <c r="W19" s="27"/>
      <c r="X19" s="23"/>
      <c r="Y19" s="27"/>
      <c r="Z19" s="23"/>
      <c r="AA19" s="27"/>
      <c r="AB19" s="23"/>
      <c r="AC19" s="27"/>
      <c r="AD19" s="23"/>
      <c r="AE19" s="27"/>
      <c r="AF19" s="23"/>
      <c r="AG19" s="27"/>
      <c r="AH19" s="23"/>
      <c r="AI19" s="27"/>
      <c r="AJ19" s="23"/>
      <c r="AM19" s="27"/>
      <c r="AX19" s="233"/>
      <c r="AY19" s="233"/>
      <c r="AZ19" s="233"/>
    </row>
    <row r="20" spans="2:53" ht="18" customHeight="1">
      <c r="B20" s="99" t="s">
        <v>18</v>
      </c>
      <c r="C20" s="193"/>
      <c r="D20" s="197" t="s">
        <v>19</v>
      </c>
      <c r="E20" s="193"/>
      <c r="F20" s="167" t="s">
        <v>56</v>
      </c>
      <c r="G20" s="168"/>
      <c r="H20" s="169"/>
      <c r="I20" s="167" t="s">
        <v>57</v>
      </c>
      <c r="J20" s="168"/>
      <c r="K20" s="168"/>
      <c r="L20" s="168"/>
      <c r="M20" s="200"/>
      <c r="N20" s="201" t="str">
        <f>IF($I$9&lt;&gt;"",DATE($I$9+2018,4,1),"")</f>
        <v/>
      </c>
      <c r="O20" s="182"/>
      <c r="P20" s="202"/>
      <c r="Q20" s="184" t="str">
        <f>IF($I$9&lt;&gt;"",DATE($I$9+2018,5,1),"")</f>
        <v/>
      </c>
      <c r="R20" s="182"/>
      <c r="S20" s="186"/>
      <c r="T20" s="184" t="str">
        <f>IF($I$9&lt;&gt;"",DATE($I$9+2018,6,1),"")</f>
        <v/>
      </c>
      <c r="U20" s="182"/>
      <c r="V20" s="186"/>
      <c r="W20" s="184" t="str">
        <f>IF($I$9&lt;&gt;"",DATE($I$9+2018,7,1),"")</f>
        <v/>
      </c>
      <c r="X20" s="182"/>
      <c r="Y20" s="186"/>
      <c r="Z20" s="184" t="str">
        <f>IF($I$9&lt;&gt;"",DATE($I$9+2018,8,1),"")</f>
        <v/>
      </c>
      <c r="AA20" s="182"/>
      <c r="AB20" s="186"/>
      <c r="AC20" s="184" t="str">
        <f>IF($I$9&lt;&gt;"",DATE($I$9+2018,9,1),"")</f>
        <v/>
      </c>
      <c r="AD20" s="182"/>
      <c r="AE20" s="186"/>
      <c r="AF20" s="184" t="str">
        <f>IF($I$9&lt;&gt;"",DATE($I$9+2018,10,1),"")</f>
        <v/>
      </c>
      <c r="AG20" s="182"/>
      <c r="AH20" s="186"/>
      <c r="AI20" s="184" t="str">
        <f>IF($I$9&lt;&gt;"",DATE($I$9+2018,11,1),"")</f>
        <v/>
      </c>
      <c r="AJ20" s="182"/>
      <c r="AK20" s="186"/>
      <c r="AL20" s="184" t="str">
        <f>IF($I$9&lt;&gt;"",DATE($I$9+2018,12,1),"")</f>
        <v/>
      </c>
      <c r="AM20" s="182"/>
      <c r="AN20" s="186"/>
      <c r="AO20" s="184" t="str">
        <f>IF($I$9&lt;&gt;"",DATE($I$9+2019,1,1),"")</f>
        <v/>
      </c>
      <c r="AP20" s="182"/>
      <c r="AQ20" s="186"/>
      <c r="AR20" s="184" t="str">
        <f>IF($I$9&lt;&gt;"",DATE($I$9+2019,2,1),"")</f>
        <v/>
      </c>
      <c r="AS20" s="182"/>
      <c r="AT20" s="185"/>
      <c r="AU20" s="187" t="s">
        <v>20</v>
      </c>
      <c r="AV20" s="176" t="s">
        <v>62</v>
      </c>
      <c r="AX20" s="181" t="str">
        <f>IF($I$9&lt;&gt;"",DATE($I$9+2019,3,1),"")</f>
        <v/>
      </c>
      <c r="AY20" s="182"/>
      <c r="AZ20" s="183"/>
      <c r="BA20" s="46" t="s">
        <v>48</v>
      </c>
    </row>
    <row r="21" spans="2:53" ht="18.75" customHeight="1">
      <c r="B21" s="194"/>
      <c r="C21" s="195"/>
      <c r="D21" s="198"/>
      <c r="E21" s="195"/>
      <c r="F21" s="203" t="s">
        <v>60</v>
      </c>
      <c r="G21" s="204"/>
      <c r="H21" s="207" t="s">
        <v>51</v>
      </c>
      <c r="I21" s="209" t="s">
        <v>21</v>
      </c>
      <c r="J21" s="210"/>
      <c r="K21" s="211" t="s">
        <v>22</v>
      </c>
      <c r="L21" s="210"/>
      <c r="M21" s="212" t="s">
        <v>43</v>
      </c>
      <c r="N21" s="155" t="s">
        <v>23</v>
      </c>
      <c r="O21" s="179" t="s">
        <v>59</v>
      </c>
      <c r="P21" s="157" t="s">
        <v>58</v>
      </c>
      <c r="Q21" s="155" t="s">
        <v>23</v>
      </c>
      <c r="R21" s="179" t="s">
        <v>59</v>
      </c>
      <c r="S21" s="157" t="s">
        <v>58</v>
      </c>
      <c r="T21" s="155" t="s">
        <v>23</v>
      </c>
      <c r="U21" s="179" t="s">
        <v>59</v>
      </c>
      <c r="V21" s="157" t="s">
        <v>58</v>
      </c>
      <c r="W21" s="155" t="s">
        <v>23</v>
      </c>
      <c r="X21" s="179" t="s">
        <v>59</v>
      </c>
      <c r="Y21" s="157" t="s">
        <v>58</v>
      </c>
      <c r="Z21" s="155" t="s">
        <v>23</v>
      </c>
      <c r="AA21" s="179" t="s">
        <v>59</v>
      </c>
      <c r="AB21" s="157" t="s">
        <v>58</v>
      </c>
      <c r="AC21" s="155" t="s">
        <v>23</v>
      </c>
      <c r="AD21" s="179" t="s">
        <v>59</v>
      </c>
      <c r="AE21" s="157" t="s">
        <v>58</v>
      </c>
      <c r="AF21" s="155" t="s">
        <v>23</v>
      </c>
      <c r="AG21" s="179" t="s">
        <v>59</v>
      </c>
      <c r="AH21" s="157" t="s">
        <v>58</v>
      </c>
      <c r="AI21" s="155" t="s">
        <v>23</v>
      </c>
      <c r="AJ21" s="179" t="s">
        <v>59</v>
      </c>
      <c r="AK21" s="157" t="s">
        <v>58</v>
      </c>
      <c r="AL21" s="155" t="s">
        <v>23</v>
      </c>
      <c r="AM21" s="179" t="s">
        <v>59</v>
      </c>
      <c r="AN21" s="157" t="s">
        <v>58</v>
      </c>
      <c r="AO21" s="155" t="s">
        <v>23</v>
      </c>
      <c r="AP21" s="179" t="s">
        <v>59</v>
      </c>
      <c r="AQ21" s="157" t="s">
        <v>58</v>
      </c>
      <c r="AR21" s="155" t="s">
        <v>23</v>
      </c>
      <c r="AS21" s="179" t="s">
        <v>59</v>
      </c>
      <c r="AT21" s="157" t="s">
        <v>58</v>
      </c>
      <c r="AU21" s="188"/>
      <c r="AV21" s="177"/>
      <c r="AX21" s="171" t="s">
        <v>23</v>
      </c>
      <c r="AY21" s="179" t="s">
        <v>59</v>
      </c>
      <c r="AZ21" s="157" t="s">
        <v>58</v>
      </c>
      <c r="BA21" s="46" t="s">
        <v>63</v>
      </c>
    </row>
    <row r="22" spans="2:53" ht="19.5" customHeight="1" thickBot="1">
      <c r="B22" s="101"/>
      <c r="C22" s="196"/>
      <c r="D22" s="199"/>
      <c r="E22" s="196"/>
      <c r="F22" s="205"/>
      <c r="G22" s="206"/>
      <c r="H22" s="208"/>
      <c r="I22" s="173" t="s">
        <v>24</v>
      </c>
      <c r="J22" s="174"/>
      <c r="K22" s="175" t="s">
        <v>25</v>
      </c>
      <c r="L22" s="174"/>
      <c r="M22" s="213"/>
      <c r="N22" s="156"/>
      <c r="O22" s="180"/>
      <c r="P22" s="158"/>
      <c r="Q22" s="156"/>
      <c r="R22" s="180"/>
      <c r="S22" s="158"/>
      <c r="T22" s="156"/>
      <c r="U22" s="180"/>
      <c r="V22" s="158"/>
      <c r="W22" s="156"/>
      <c r="X22" s="180"/>
      <c r="Y22" s="158"/>
      <c r="Z22" s="156"/>
      <c r="AA22" s="180"/>
      <c r="AB22" s="158"/>
      <c r="AC22" s="156"/>
      <c r="AD22" s="180"/>
      <c r="AE22" s="158"/>
      <c r="AF22" s="156"/>
      <c r="AG22" s="180"/>
      <c r="AH22" s="158"/>
      <c r="AI22" s="156"/>
      <c r="AJ22" s="180"/>
      <c r="AK22" s="158"/>
      <c r="AL22" s="156"/>
      <c r="AM22" s="180"/>
      <c r="AN22" s="158"/>
      <c r="AO22" s="156"/>
      <c r="AP22" s="180"/>
      <c r="AQ22" s="158"/>
      <c r="AR22" s="156"/>
      <c r="AS22" s="180"/>
      <c r="AT22" s="158"/>
      <c r="AU22" s="189"/>
      <c r="AV22" s="178"/>
      <c r="AX22" s="172"/>
      <c r="AY22" s="180"/>
      <c r="AZ22" s="158"/>
      <c r="BA22" s="46" t="s">
        <v>64</v>
      </c>
    </row>
    <row r="23" spans="2:53">
      <c r="B23" s="106"/>
      <c r="C23" s="107"/>
      <c r="D23" s="159"/>
      <c r="E23" s="160"/>
      <c r="F23" s="214"/>
      <c r="G23" s="215"/>
      <c r="H23" s="218"/>
      <c r="I23" s="161"/>
      <c r="J23" s="162"/>
      <c r="K23" s="163" t="str">
        <f>IF(I23&gt;0,DATE($I$9+2018,3,31),"")</f>
        <v/>
      </c>
      <c r="L23" s="164"/>
      <c r="M23" s="165" t="str">
        <f>IF(DAY(I23)=1,DATE(YEAR(I23)+10,MONTH(I23),1),IF(DAY(I23)&gt;1,DATE(YEAR(I23)+10,MONTH(I23)+1,1),""))</f>
        <v/>
      </c>
      <c r="N23" s="150"/>
      <c r="O23" s="154" t="str">
        <f>IF(AND(DATE($I$9+2018,3,31)&gt;=$F23,$F23&lt;&gt;"",$N23&lt;&gt;""),"○",IF(AND(DATE($I$9+2018,3,31)&lt;$F23,$N23&lt;&gt;""),"－",IF(AND($F23="",$N23&lt;&gt;""),"×","")))</f>
        <v/>
      </c>
      <c r="P23" s="72" t="str">
        <f>IF(AND($M23&lt;=N$20,$I24="",$N23&lt;&gt;""),"○",IF(AND($M23&lt;=N$20,$I24&gt;N$20,$I24&lt;&gt;"",$N23&lt;&gt;""),"○",IF(OR($M23="",N$23=""),"","－")))</f>
        <v/>
      </c>
      <c r="Q23" s="150"/>
      <c r="R23" s="154" t="str">
        <f>IF(AND(DATE($I$9+2018,4,30)&gt;=$F23,$F23&lt;&gt;"",$Q23&lt;&gt;""),"○",IF(AND(DATE($I$9+2018,4,30)&lt;$F23,$Q23&lt;&gt;""),"－",IF(AND($F23="",$Q23&lt;&gt;""),"×","")))</f>
        <v/>
      </c>
      <c r="S23" s="153" t="str">
        <f>IF(AND($M23&lt;=Q$20,$I24="",$Q23&lt;&gt;""),"○",IF(AND($M23&lt;=Q$20,$I24&gt;Q$20,$I24&lt;&gt;"",$Q23&lt;&gt;""),"○",IF(OR($M23="",$Q23=""),"","－")))</f>
        <v/>
      </c>
      <c r="T23" s="150"/>
      <c r="U23" s="154" t="str">
        <f>IF(AND(DATE($I$9+2018,5,31)&gt;=$F23,$F23&lt;&gt;"",$T23&lt;&gt;""),"○",IF(AND(DATE($I$9+2018,5,31)&lt;$F23,$T23&lt;&gt;""),"－",IF(AND($F23="",$T23&lt;&gt;""),"×","")))</f>
        <v/>
      </c>
      <c r="V23" s="72" t="str">
        <f>IF(AND($M23&lt;=T$20,$I24="",$T23&lt;&gt;""),"○",IF(AND($M23&lt;=T$20,$I24&gt;T$20,$I24&lt;&gt;"",$T23&lt;&gt;""),"○",IF(OR($M23="",$T23=""),"","－")))</f>
        <v/>
      </c>
      <c r="W23" s="150"/>
      <c r="X23" s="154" t="str">
        <f>IF(AND(DATE($I$9+2018,6,30)&gt;=$F23,$F23&lt;&gt;"",$W23&lt;&gt;""),"○",IF(AND(DATE($I$9+2018,6,30)&lt;$F23,$W23&lt;&gt;""),"－",IF(AND($F23="",$W23&lt;&gt;""),"×","")))</f>
        <v/>
      </c>
      <c r="Y23" s="72" t="str">
        <f>IF(AND($M23&lt;=W$20,$I24="",$W23&lt;&gt;""),"○",IF(AND($M23&lt;=W$20,$I24&gt;W$20,$I24&lt;&gt;"",$W23&lt;&gt;""),"○",IF(OR($M23="",$W23=""),"","－")))</f>
        <v/>
      </c>
      <c r="Z23" s="150"/>
      <c r="AA23" s="154" t="str">
        <f>IF(AND(DATE($I$9+2018,7,31)&gt;=$F23,$F23&lt;&gt;"",$Z23&lt;&gt;""),"○",IF(AND(DATE($I$9+2018,7,31)&lt;$F23,$Z23&lt;&gt;""),"－",IF(AND($F23="",$Z23&lt;&gt;""),"×","")))</f>
        <v/>
      </c>
      <c r="AB23" s="72" t="str">
        <f>IF(AND($M23&lt;=Z$20,$I24="",$Z23&lt;&gt;""),"○",IF(AND($M23&lt;=Z$20,$I24&gt;Z$20,$I24&lt;&gt;"",$Z23&lt;&gt;""),"○",IF(OR($M23="",$Z23=""),"","－")))</f>
        <v/>
      </c>
      <c r="AC23" s="150"/>
      <c r="AD23" s="154" t="str">
        <f>IF(AND(DATE($I$9+2018,8,31)&gt;=$F23,$F23&lt;&gt;"",$AC23&lt;&gt;""),"○",IF(AND(DATE($I$9+2018,8,31)&lt;$F23,$AC23&lt;&gt;""),"－",IF(AND($F23="",$AC23&lt;&gt;""),"×","")))</f>
        <v/>
      </c>
      <c r="AE23" s="72" t="str">
        <f>IF(AND($M23&lt;=AC$20,$I24="",$AC23&lt;&gt;""),"○",IF(AND($M23&lt;=AC$20,$I24&gt;AC$20,$I24&lt;&gt;"",$AC23&lt;&gt;""),"○",IF(OR($M23="",$AC23=""),"","－")))</f>
        <v/>
      </c>
      <c r="AF23" s="150"/>
      <c r="AG23" s="154" t="str">
        <f>IF(AND(DATE($I$9+2018,9,30)&gt;=$F23,$F23&lt;&gt;"",$AF23&lt;&gt;""),"○",IF(AND(DATE($I$9+2018,9,30)&lt;$F23,$AF23&lt;&gt;""),"－",IF(AND($F23="",$AF23&lt;&gt;""),"×","")))</f>
        <v/>
      </c>
      <c r="AH23" s="72" t="str">
        <f>IF(AND($M23&lt;=AF$20,$I24="",$AF23&lt;&gt;""),"○",IF(AND($M23&lt;=AF$20,$I24&gt;AF$20,$I24&lt;&gt;"",$AF23&lt;&gt;""),"○",IF(OR($M23="",$AF23=""),"","－")))</f>
        <v/>
      </c>
      <c r="AI23" s="150"/>
      <c r="AJ23" s="154" t="str">
        <f>IF(AND(DATE($I$9+2018,10,31)&gt;=$F23,$F23&lt;&gt;"",$AI23&lt;&gt;""),"○",IF(AND(DATE($I$9+2018,10,31)&lt;$F23,$AI23&lt;&gt;""),"－",IF(AND($F23="",$AI23&lt;&gt;""),"×","")))</f>
        <v/>
      </c>
      <c r="AK23" s="72" t="str">
        <f>IF(AND($M23&lt;=AI$20,$I24="",$AI23&lt;&gt;""),"○",IF(AND($M23&lt;=AI$20,$I24&gt;AI$20,$I24&lt;&gt;"",$AI23&lt;&gt;""),"○",IF(OR($M23="",$AI23=""),"","－")))</f>
        <v/>
      </c>
      <c r="AL23" s="150"/>
      <c r="AM23" s="154" t="str">
        <f>IF(AND(DATE($I$9+2018,11,30)&gt;=$F23,$F23&lt;&gt;"",$AL23&lt;&gt;""),"○",IF(AND(DATE($I$9+2018,11,30)&lt;$F23,$AL23&lt;&gt;""),"－",IF(AND($F23="",$AL23&lt;&gt;""),"×","")))</f>
        <v/>
      </c>
      <c r="AN23" s="72" t="str">
        <f>IF(AND($M23&lt;=AL$20,$I24="",$AL23&lt;&gt;""),"○",IF(AND($M23&lt;=AL$20,$I24&gt;AL$20,$I24&lt;&gt;"",$AL23&lt;&gt;""),"○",IF(OR($M23="",$AL23=""),"","－")))</f>
        <v/>
      </c>
      <c r="AO23" s="150"/>
      <c r="AP23" s="154" t="str">
        <f>IF(AND(DATE($I$9+2018,12,31)&gt;=$F23,$F23&lt;&gt;"",$AO23&lt;&gt;""),"○",IF(AND(DATE($I$9+2018,12,31)&lt;$F23,$AO23&lt;&gt;""),"－",IF(AND($F23="",$AO23&lt;&gt;""),"×","")))</f>
        <v/>
      </c>
      <c r="AQ23" s="72" t="str">
        <f>IF(AND($M23&lt;=AO$20,$I24="",$AO23&lt;&gt;""),"○",IF(AND($M23&lt;=AO$20,$I24&gt;AO$20,$I24&lt;&gt;"",$AO23&lt;&gt;""),"○",IF(OR($M23="",$AO23=""),"","－")))</f>
        <v/>
      </c>
      <c r="AR23" s="150"/>
      <c r="AS23" s="154" t="str">
        <f>IF(AND(DATE($I$9+2019,1,31)&gt;=$F23,$F23&lt;&gt;"",$AR23&lt;&gt;""),"○",IF(AND(DATE($I$9+2019,1,31)&lt;$F23,$AR23&lt;&gt;""),"－",IF(AND($F23="",$AR23&lt;&gt;""),"×","")))</f>
        <v/>
      </c>
      <c r="AT23" s="72" t="str">
        <f>IF(AND($M23&lt;=AR$20,$I24="",$AR23&lt;&gt;""),"○",IF(AND($M23&lt;=AR$20,$I24&gt;AR$20,$I24&lt;&gt;"",$AR23&lt;&gt;""),"○",IF(OR($M23="",$AR23=""),"","－")))</f>
        <v/>
      </c>
      <c r="AU23" s="28"/>
      <c r="AV23" s="151"/>
      <c r="AW23" s="29"/>
      <c r="AX23" s="152"/>
      <c r="AY23" s="154" t="str">
        <f>IF(AND(DATE($I$9+2019,2,28)&gt;=$F23,$F23&lt;&gt;"",$AX23&lt;&gt;""),"○",IF(AND(DATE($I$9+2019,2,28)&lt;$F23,$AX23&lt;&gt;""),"－",IF(AND($F23="",$AX23&lt;&gt;""),"×","")))</f>
        <v/>
      </c>
      <c r="AZ23" s="118" t="str">
        <f>IF(AND($M23&lt;=AX$20,$I24="",$AX23&lt;&gt;""),"○",IF(AND($M23&lt;=AX$20,$I24&gt;AX$20,$I24&lt;&gt;"",$AX23&lt;&gt;""),"○",IF(OR($M23="",$AX23=""),"","－")))</f>
        <v/>
      </c>
      <c r="BA23" s="46" t="s">
        <v>65</v>
      </c>
    </row>
    <row r="24" spans="2:53">
      <c r="B24" s="129"/>
      <c r="C24" s="130"/>
      <c r="D24" s="131"/>
      <c r="E24" s="130"/>
      <c r="F24" s="138"/>
      <c r="G24" s="139"/>
      <c r="H24" s="134"/>
      <c r="I24" s="140"/>
      <c r="J24" s="141"/>
      <c r="K24" s="148" t="str">
        <f>IF(I23&gt;0,DATEDIF(I23,K23,"Y")&amp;"年"&amp;DATEDIF(I23,K23,"YM")&amp;"月","")</f>
        <v/>
      </c>
      <c r="L24" s="149"/>
      <c r="M24" s="166"/>
      <c r="N24" s="80"/>
      <c r="O24" s="77"/>
      <c r="P24" s="72"/>
      <c r="Q24" s="80"/>
      <c r="R24" s="77"/>
      <c r="S24" s="72"/>
      <c r="T24" s="80"/>
      <c r="U24" s="77"/>
      <c r="V24" s="72"/>
      <c r="W24" s="80"/>
      <c r="X24" s="77"/>
      <c r="Y24" s="72"/>
      <c r="Z24" s="80"/>
      <c r="AA24" s="77"/>
      <c r="AB24" s="72"/>
      <c r="AC24" s="80"/>
      <c r="AD24" s="77"/>
      <c r="AE24" s="72"/>
      <c r="AF24" s="80"/>
      <c r="AG24" s="77"/>
      <c r="AH24" s="72"/>
      <c r="AI24" s="80"/>
      <c r="AJ24" s="77"/>
      <c r="AK24" s="72"/>
      <c r="AL24" s="80"/>
      <c r="AM24" s="77"/>
      <c r="AN24" s="72"/>
      <c r="AO24" s="80"/>
      <c r="AP24" s="77"/>
      <c r="AQ24" s="72"/>
      <c r="AR24" s="80"/>
      <c r="AS24" s="77"/>
      <c r="AT24" s="72"/>
      <c r="AU24" s="28"/>
      <c r="AV24" s="151"/>
      <c r="AW24" s="29"/>
      <c r="AX24" s="117"/>
      <c r="AY24" s="77"/>
      <c r="AZ24" s="118"/>
      <c r="BA24" s="46" t="s">
        <v>66</v>
      </c>
    </row>
    <row r="25" spans="2:53">
      <c r="B25" s="106"/>
      <c r="C25" s="107"/>
      <c r="D25" s="110"/>
      <c r="E25" s="107"/>
      <c r="F25" s="136"/>
      <c r="G25" s="137"/>
      <c r="H25" s="133"/>
      <c r="I25" s="125"/>
      <c r="J25" s="126"/>
      <c r="K25" s="127" t="str">
        <f>IF(I25&gt;0,DATE($I$9+2018,3,31),"")</f>
        <v/>
      </c>
      <c r="L25" s="128"/>
      <c r="M25" s="112" t="str">
        <f t="shared" ref="M25" si="0">IF(DAY(I25)=1,DATE(YEAR(I25)+10,MONTH(I25),1),IF(DAY(I25)&gt;1,DATE(YEAR(I25)+10,MONTH(I25)+1,1),""))</f>
        <v/>
      </c>
      <c r="N25" s="73"/>
      <c r="O25" s="76" t="str">
        <f>IF(AND(DATE($I$9+2018,3,31)&gt;=$F25,$F25&lt;&gt;"",$N25&lt;&gt;""),"○",IF(AND(DATE($I$9+2018,3,31)&lt;$F25,$N25&lt;&gt;""),"－",IF(AND($F25="",$N25&lt;&gt;""),"×","")))</f>
        <v/>
      </c>
      <c r="P25" s="72" t="str">
        <f>IF(AND($M25&lt;=N$20,$I26="",$N25&lt;&gt;""),"○",IF(AND($M25&lt;=N$20,$I26&gt;N$20,$I26&lt;&gt;"",$N25&lt;&gt;""),"○",IF(OR($M25="",N$25=""),"","－")))</f>
        <v/>
      </c>
      <c r="Q25" s="73"/>
      <c r="R25" s="76" t="str">
        <f>IF(AND(DATE($I$9+2018,4,30)&gt;=$F25,$F25&lt;&gt;"",$Q25&lt;&gt;""),"○",IF(AND(DATE($I$9+2018,4,30)&lt;$F25,$Q25&lt;&gt;""),"－",IF(AND($F25="",$Q25&lt;&gt;""),"×","")))</f>
        <v/>
      </c>
      <c r="S25" s="123" t="str">
        <f>IF(AND($M25&lt;=Q$20,$I26="",$Q25&lt;&gt;""),"○",IF(AND($M25&lt;=Q$20,$I26&gt;Q$20,$I26&lt;&gt;"",$Q25&lt;&gt;""),"○",IF(OR($M25="",$Q25=""),"","－")))</f>
        <v/>
      </c>
      <c r="T25" s="73"/>
      <c r="U25" s="76" t="str">
        <f>IF(AND(DATE($I$9+2018,5,31)&gt;=$F25,$F25&lt;&gt;"",$T25&lt;&gt;""),"○",IF(AND(DATE($I$9+2018,5,31)&lt;$F25,$T25&lt;&gt;""),"－",IF(AND($F25="",$T25&lt;&gt;""),"×","")))</f>
        <v/>
      </c>
      <c r="V25" s="72" t="str">
        <f>IF(AND($M25&lt;=T$20,$I26="",$T25&lt;&gt;""),"○",IF(AND($M25&lt;=T$20,$I26&gt;T$20,$I26&lt;&gt;"",$T25&lt;&gt;""),"○",IF(OR($M25="",$T25=""),"","－")))</f>
        <v/>
      </c>
      <c r="W25" s="73"/>
      <c r="X25" s="76" t="str">
        <f>IF(AND(DATE($I$9+2018,6,30)&gt;=$F25,$F25&lt;&gt;"",$W25&lt;&gt;""),"○",IF(AND(DATE($I$9+2018,6,30)&lt;$F25,$W25&lt;&gt;""),"－",IF(AND($F25="",$W25&lt;&gt;""),"×","")))</f>
        <v/>
      </c>
      <c r="Y25" s="72" t="str">
        <f>IF(AND($M25&lt;=W$20,$I26="",$W25&lt;&gt;""),"○",IF(AND($M25&lt;=W$20,$I26&gt;W$20,$I26&lt;&gt;"",$W25&lt;&gt;""),"○",IF(OR($M25="",$W25=""),"","－")))</f>
        <v/>
      </c>
      <c r="Z25" s="73"/>
      <c r="AA25" s="76" t="str">
        <f>IF(AND(DATE($I$9+2018,7,31)&gt;=$F25,$F25&lt;&gt;"",$Z25&lt;&gt;""),"○",IF(AND(DATE($I$9+2018,7,31)&lt;$F25,$Z25&lt;&gt;""),"－",IF(AND($F25="",$Z25&lt;&gt;""),"×","")))</f>
        <v/>
      </c>
      <c r="AB25" s="72" t="str">
        <f>IF(AND($M25&lt;=Z$20,$I26="",$Z25&lt;&gt;""),"○",IF(AND($M25&lt;=Z$20,$I26&gt;Z$20,$I26&lt;&gt;"",$Z25&lt;&gt;""),"○",IF(OR($M25="",$Z25=""),"","－")))</f>
        <v/>
      </c>
      <c r="AC25" s="73"/>
      <c r="AD25" s="76" t="str">
        <f>IF(AND(DATE($I$9+2018,8,31)&gt;=$F25,$F25&lt;&gt;"",$AC25&lt;&gt;""),"○",IF(AND(DATE($I$9+2018,8,31)&lt;$F25,$AC25&lt;&gt;""),"－",IF(AND($F25="",$AC25&lt;&gt;""),"×","")))</f>
        <v/>
      </c>
      <c r="AE25" s="72" t="str">
        <f>IF(AND($M25&lt;=AC$20,$I26="",$AC25&lt;&gt;""),"○",IF(AND($M25&lt;=AC$20,$I26&gt;AC$20,$I26&lt;&gt;"",$AC25&lt;&gt;""),"○",IF(OR($M25="",$AC25=""),"","－")))</f>
        <v/>
      </c>
      <c r="AF25" s="73"/>
      <c r="AG25" s="76" t="str">
        <f>IF(AND(DATE($I$9+2018,9,30)&gt;=$F25,$F25&lt;&gt;"",$AF25&lt;&gt;""),"○",IF(AND(DATE($I$9+2018,9,30)&lt;$F25,$AF25&lt;&gt;""),"－",IF(AND($F25="",$AF25&lt;&gt;""),"×","")))</f>
        <v/>
      </c>
      <c r="AH25" s="72" t="str">
        <f>IF(AND($M25&lt;=AF$20,$I26="",$AF25&lt;&gt;""),"○",IF(AND($M25&lt;=AF$20,$I26&gt;AF$20,$I26&lt;&gt;"",$AF25&lt;&gt;""),"○",IF(OR($M25="",$AF25=""),"","－")))</f>
        <v/>
      </c>
      <c r="AI25" s="73"/>
      <c r="AJ25" s="76" t="str">
        <f>IF(AND(DATE($I$9+2018,10,31)&gt;=$F25,$F25&lt;&gt;"",$AI25&lt;&gt;""),"○",IF(AND(DATE($I$9+2018,10,31)&lt;$F25,$AI25&lt;&gt;""),"－",IF(AND($F25="",$AI25&lt;&gt;""),"×","")))</f>
        <v/>
      </c>
      <c r="AK25" s="72" t="str">
        <f>IF(AND($M25&lt;=AI$20,$I26="",$AI25&lt;&gt;""),"○",IF(AND($M25&lt;=AI$20,$I26&gt;AI$20,$I26&lt;&gt;"",$AI25&lt;&gt;""),"○",IF(OR($M25="",$AI25=""),"","－")))</f>
        <v/>
      </c>
      <c r="AL25" s="73"/>
      <c r="AM25" s="76" t="str">
        <f>IF(AND(DATE($I$9+2018,11,30)&gt;=$F25,$F25&lt;&gt;"",$AL25&lt;&gt;""),"○",IF(AND(DATE($I$9+2018,11,30)&lt;$F25,$AL25&lt;&gt;""),"－",IF(AND($F25="",$AL25&lt;&gt;""),"×","")))</f>
        <v/>
      </c>
      <c r="AN25" s="72" t="str">
        <f>IF(AND($M25&lt;=AL$20,$I26="",$AL25&lt;&gt;""),"○",IF(AND($M25&lt;=AL$20,$I26&gt;AL$20,$I26&lt;&gt;"",$AL25&lt;&gt;""),"○",IF(OR($M25="",$AL25=""),"","－")))</f>
        <v/>
      </c>
      <c r="AO25" s="73"/>
      <c r="AP25" s="76" t="str">
        <f>IF(AND(DATE($I$9+2018,12,31)&gt;=$F25,$F25&lt;&gt;"",$AO25&lt;&gt;""),"○",IF(AND(DATE($I$9+2018,12,31)&lt;$F25,$AO25&lt;&gt;""),"－",IF(AND($F25="",$AO25&lt;&gt;""),"×","")))</f>
        <v/>
      </c>
      <c r="AQ25" s="72" t="str">
        <f>IF(AND($M25&lt;=AO$20,$I26="",$AO25&lt;&gt;""),"○",IF(AND($M25&lt;=AO$20,$I26&gt;AO$20,$I26&lt;&gt;"",$AO25&lt;&gt;""),"○",IF(OR($M25="",$AO25=""),"","－")))</f>
        <v/>
      </c>
      <c r="AR25" s="73"/>
      <c r="AS25" s="76" t="str">
        <f>IF(AND(DATE($I$9+2019,1,31)&gt;=$F25,$F25&lt;&gt;"",$AR25&lt;&gt;""),"○",IF(AND(DATE($I$9+2019,1,31)&lt;$F25,$AR25&lt;&gt;""),"－",IF(AND($F25="",$AR25&lt;&gt;""),"×","")))</f>
        <v/>
      </c>
      <c r="AT25" s="72" t="str">
        <f>IF(AND($M25&lt;=AR$20,$I26="",$AR25&lt;&gt;""),"○",IF(AND($M25&lt;=AR$20,$I26&gt;AR$20,$I26&lt;&gt;"",$AR25&lt;&gt;""),"○",IF(OR($M25="",$AR25=""),"","－")))</f>
        <v/>
      </c>
      <c r="AU25" s="28"/>
      <c r="AV25" s="151"/>
      <c r="AW25" s="29"/>
      <c r="AX25" s="81"/>
      <c r="AY25" s="76" t="str">
        <f>IF(AND(DATE($I$9+2019,2,28)&gt;=$F25,$F25&lt;&gt;"",$AX25&lt;&gt;""),"○",IF(AND(DATE($I$9+2019,2,28)&lt;$F25,$AX25&lt;&gt;""),"－",IF(AND($F25="",$AX25&lt;&gt;""),"×","")))</f>
        <v/>
      </c>
      <c r="AZ25" s="118" t="str">
        <f>IF(AND($M25&lt;=AX$20,$I26="",$AX25&lt;&gt;""),"○",IF(AND($M25&lt;=AX$20,$I26&gt;AX$20,$I26&lt;&gt;"",$AX25&lt;&gt;""),"○",IF(OR($M25="",$AX25=""),"","－")))</f>
        <v/>
      </c>
      <c r="BA25" s="46" t="s">
        <v>67</v>
      </c>
    </row>
    <row r="26" spans="2:53">
      <c r="B26" s="129"/>
      <c r="C26" s="130"/>
      <c r="D26" s="131"/>
      <c r="E26" s="130"/>
      <c r="F26" s="138"/>
      <c r="G26" s="139"/>
      <c r="H26" s="134"/>
      <c r="I26" s="140"/>
      <c r="J26" s="141"/>
      <c r="K26" s="148" t="str">
        <f>IF(I25&gt;0,DATEDIF(I25,K25,"Y")&amp;"年"&amp;DATEDIF(I25,K25,"YM")&amp;"月","")</f>
        <v/>
      </c>
      <c r="L26" s="149"/>
      <c r="M26" s="132"/>
      <c r="N26" s="74"/>
      <c r="O26" s="77"/>
      <c r="P26" s="72"/>
      <c r="Q26" s="74"/>
      <c r="R26" s="77"/>
      <c r="S26" s="124"/>
      <c r="T26" s="74"/>
      <c r="U26" s="77"/>
      <c r="V26" s="72"/>
      <c r="W26" s="74"/>
      <c r="X26" s="77"/>
      <c r="Y26" s="72"/>
      <c r="Z26" s="74"/>
      <c r="AA26" s="77"/>
      <c r="AB26" s="72"/>
      <c r="AC26" s="74"/>
      <c r="AD26" s="77"/>
      <c r="AE26" s="72"/>
      <c r="AF26" s="74"/>
      <c r="AG26" s="77"/>
      <c r="AH26" s="72"/>
      <c r="AI26" s="74"/>
      <c r="AJ26" s="77"/>
      <c r="AK26" s="72"/>
      <c r="AL26" s="74"/>
      <c r="AM26" s="77"/>
      <c r="AN26" s="72"/>
      <c r="AO26" s="74"/>
      <c r="AP26" s="77"/>
      <c r="AQ26" s="72"/>
      <c r="AR26" s="74"/>
      <c r="AS26" s="77"/>
      <c r="AT26" s="72"/>
      <c r="AU26" s="28"/>
      <c r="AV26" s="151"/>
      <c r="AW26" s="29"/>
      <c r="AX26" s="82"/>
      <c r="AY26" s="77"/>
      <c r="AZ26" s="118"/>
      <c r="BA26" s="46" t="s">
        <v>68</v>
      </c>
    </row>
    <row r="27" spans="2:53">
      <c r="B27" s="106"/>
      <c r="C27" s="107"/>
      <c r="D27" s="110"/>
      <c r="E27" s="107"/>
      <c r="F27" s="136"/>
      <c r="G27" s="137"/>
      <c r="H27" s="133"/>
      <c r="I27" s="125"/>
      <c r="J27" s="126"/>
      <c r="K27" s="127" t="str">
        <f>IF(I27&gt;0,DATE($I$9+2018,3,31),"")</f>
        <v/>
      </c>
      <c r="L27" s="128"/>
      <c r="M27" s="112" t="str">
        <f t="shared" ref="M27" si="1">IF(DAY(I27)=1,DATE(YEAR(I27)+10,MONTH(I27),1),IF(DAY(I27)&gt;1,DATE(YEAR(I27)+10,MONTH(I27)+1,1),""))</f>
        <v/>
      </c>
      <c r="N27" s="73"/>
      <c r="O27" s="76" t="str">
        <f>IF(AND(DATE($I$9+2018,3,31)&gt;=$F27,$F27&lt;&gt;"",$N27&lt;&gt;""),"○",IF(AND(DATE($I$9+2018,3,31)&lt;$F27,$N27&lt;&gt;""),"－",IF(AND($F27="",$N27&lt;&gt;""),"×","")))</f>
        <v/>
      </c>
      <c r="P27" s="72" t="str">
        <f>IF(AND($M27&lt;=N$20,$I28="",$N27&lt;&gt;""),"○",IF(AND($M27&lt;=N$20,$I28&gt;N$20,$I28&lt;&gt;"",$N27&lt;&gt;""),"○",IF(OR($M27="",N$27=""),"","－")))</f>
        <v/>
      </c>
      <c r="Q27" s="73"/>
      <c r="R27" s="76" t="str">
        <f>IF(AND(DATE($I$9+2018,4,30)&gt;=$F27,$F27&lt;&gt;"",$Q27&lt;&gt;""),"○",IF(AND(DATE($I$9+2018,4,30)&lt;$F27,$Q27&lt;&gt;""),"－",IF(AND($F27="",$Q27&lt;&gt;""),"×","")))</f>
        <v/>
      </c>
      <c r="S27" s="123" t="str">
        <f>IF(AND($M27&lt;=Q$20,$I28="",$Q27&lt;&gt;""),"○",IF(AND($M27&lt;=Q$20,$I28&gt;Q$20,$I28&lt;&gt;"",$Q27&lt;&gt;""),"○",IF(OR($M27="",$Q27=""),"","－")))</f>
        <v/>
      </c>
      <c r="T27" s="73"/>
      <c r="U27" s="76" t="str">
        <f>IF(AND(DATE($I$9+2018,5,31)&gt;=$F27,$F27&lt;&gt;"",$T27&lt;&gt;""),"○",IF(AND(DATE($I$9+2018,5,31)&lt;$F27,$T27&lt;&gt;""),"－",IF(AND($F27="",$T27&lt;&gt;""),"×","")))</f>
        <v/>
      </c>
      <c r="V27" s="72" t="str">
        <f>IF(AND($M27&lt;=T$20,$I28="",$T27&lt;&gt;""),"○",IF(AND($M27&lt;=T$20,$I28&gt;T$20,$I28&lt;&gt;"",$T27&lt;&gt;""),"○",IF(OR($M27="",$T27=""),"","－")))</f>
        <v/>
      </c>
      <c r="W27" s="73"/>
      <c r="X27" s="76" t="str">
        <f>IF(AND(DATE($I$9+2018,6,30)&gt;=$F27,$F27&lt;&gt;"",$W27&lt;&gt;""),"○",IF(AND(DATE($I$9+2018,6,30)&lt;$F27,$W27&lt;&gt;""),"－",IF(AND($F27="",$W27&lt;&gt;""),"×","")))</f>
        <v/>
      </c>
      <c r="Y27" s="72" t="str">
        <f>IF(AND($M27&lt;=W$20,$I28="",$W27&lt;&gt;""),"○",IF(AND($M27&lt;=W$20,$I28&gt;W$20,$I28&lt;&gt;"",$W27&lt;&gt;""),"○",IF(OR($M27="",$W27=""),"","－")))</f>
        <v/>
      </c>
      <c r="Z27" s="73"/>
      <c r="AA27" s="76" t="str">
        <f>IF(AND(DATE($I$9+2018,7,31)&gt;=$F27,$F27&lt;&gt;"",$Z27&lt;&gt;""),"○",IF(AND(DATE($I$9+2018,7,31)&lt;$F27,$Z27&lt;&gt;""),"－",IF(AND($F27="",$Z27&lt;&gt;""),"×","")))</f>
        <v/>
      </c>
      <c r="AB27" s="72" t="str">
        <f>IF(AND($M27&lt;=Z$20,$I28="",$Z27&lt;&gt;""),"○",IF(AND($M27&lt;=Z$20,$I28&gt;Z$20,$I28&lt;&gt;"",$Z27&lt;&gt;""),"○",IF(OR($M27="",$Z27=""),"","－")))</f>
        <v/>
      </c>
      <c r="AC27" s="73"/>
      <c r="AD27" s="76" t="str">
        <f>IF(AND(DATE($I$9+2018,8,31)&gt;=$F27,$F27&lt;&gt;"",$AC27&lt;&gt;""),"○",IF(AND(DATE($I$9+2018,8,31)&lt;$F27,$AC27&lt;&gt;""),"－",IF(AND($F27="",$AC27&lt;&gt;""),"×","")))</f>
        <v/>
      </c>
      <c r="AE27" s="72" t="str">
        <f>IF(AND($M27&lt;=AC$20,$I28="",$AC27&lt;&gt;""),"○",IF(AND($M27&lt;=AC$20,$I28&gt;AC$20,$I28&lt;&gt;"",$AC27&lt;&gt;""),"○",IF(OR($M27="",$AC27=""),"","－")))</f>
        <v/>
      </c>
      <c r="AF27" s="73"/>
      <c r="AG27" s="76" t="str">
        <f>IF(AND(DATE($I$9+2018,9,30)&gt;=$F27,$F27&lt;&gt;"",$AF27&lt;&gt;""),"○",IF(AND(DATE($I$9+2018,9,30)&lt;$F27,$AF27&lt;&gt;""),"－",IF(AND($F27="",$AF27&lt;&gt;""),"×","")))</f>
        <v/>
      </c>
      <c r="AH27" s="72" t="str">
        <f>IF(AND($M27&lt;=AF$20,$I28="",$AF27&lt;&gt;""),"○",IF(AND($M27&lt;=AF$20,$I28&gt;AF$20,$I28&lt;&gt;"",$AF27&lt;&gt;""),"○",IF(OR($M27="",$AF27=""),"","－")))</f>
        <v/>
      </c>
      <c r="AI27" s="73"/>
      <c r="AJ27" s="76" t="str">
        <f>IF(AND(DATE($I$9+2018,10,31)&gt;=$F27,$F27&lt;&gt;"",$AI27&lt;&gt;""),"○",IF(AND(DATE($I$9+2018,10,31)&lt;$F27,$AI27&lt;&gt;""),"－",IF(AND($F27="",$AI27&lt;&gt;""),"×","")))</f>
        <v/>
      </c>
      <c r="AK27" s="72" t="str">
        <f>IF(AND($M27&lt;=AI$20,$I28="",$AI27&lt;&gt;""),"○",IF(AND($M27&lt;=AI$20,$I28&gt;AI$20,$I28&lt;&gt;"",$AI27&lt;&gt;""),"○",IF(OR($M27="",$AI27=""),"","－")))</f>
        <v/>
      </c>
      <c r="AL27" s="73"/>
      <c r="AM27" s="76" t="str">
        <f>IF(AND(DATE($I$9+2018,11,30)&gt;=$F27,$F27&lt;&gt;"",$AL27&lt;&gt;""),"○",IF(AND(DATE($I$9+2018,11,30)&lt;$F27,$AL27&lt;&gt;""),"－",IF(AND($F27="",$AL27&lt;&gt;""),"×","")))</f>
        <v/>
      </c>
      <c r="AN27" s="72" t="str">
        <f>IF(AND($M27&lt;=AL$20,$I28="",$AL27&lt;&gt;""),"○",IF(AND($M27&lt;=AL$20,$I28&gt;AL$20,$I28&lt;&gt;"",$AL27&lt;&gt;""),"○",IF(OR($M27="",$AL27=""),"","－")))</f>
        <v/>
      </c>
      <c r="AO27" s="73"/>
      <c r="AP27" s="76" t="str">
        <f>IF(AND(DATE($I$9+2018,12,31)&gt;=$F27,$F27&lt;&gt;"",$AO27&lt;&gt;""),"○",IF(AND(DATE($I$9+2018,12,31)&lt;$F27,$AO27&lt;&gt;""),"－",IF(AND($F27="",$AO27&lt;&gt;""),"×","")))</f>
        <v/>
      </c>
      <c r="AQ27" s="72" t="str">
        <f>IF(AND($M27&lt;=AO$20,$I28="",$AO27&lt;&gt;""),"○",IF(AND($M27&lt;=AO$20,$I28&gt;AO$20,$I28&lt;&gt;"",$AO27&lt;&gt;""),"○",IF(OR($M27="",$AO27=""),"","－")))</f>
        <v/>
      </c>
      <c r="AR27" s="73"/>
      <c r="AS27" s="76" t="str">
        <f>IF(AND(DATE($I$9+2019,1,31)&gt;=$F27,$F27&lt;&gt;"",$AR27&lt;&gt;""),"○",IF(AND(DATE($I$9+2019,1,31)&lt;$F27,$AR27&lt;&gt;""),"－",IF(AND($F27="",$AR27&lt;&gt;""),"×","")))</f>
        <v/>
      </c>
      <c r="AT27" s="72" t="str">
        <f>IF(AND($M27&lt;=AR$20,$I28="",$AR27&lt;&gt;""),"○",IF(AND($M27&lt;=AR$20,$I28&gt;AR$20,$I28&lt;&gt;"",$AR27&lt;&gt;""),"○",IF(OR($M27="",$AR27=""),"","－")))</f>
        <v/>
      </c>
      <c r="AU27" s="28"/>
      <c r="AV27" s="151"/>
      <c r="AW27" s="29"/>
      <c r="AX27" s="81"/>
      <c r="AY27" s="76" t="str">
        <f>IF(AND(DATE($I$9+2019,2,28)&gt;=$F27,$F27&lt;&gt;"",$AX27&lt;&gt;""),"○",IF(AND(DATE($I$9+2019,2,28)&lt;$F27,$AX27&lt;&gt;""),"－",IF(AND($F27="",$AX27&lt;&gt;""),"×","")))</f>
        <v/>
      </c>
      <c r="AZ27" s="118" t="str">
        <f>IF(AND($M27&lt;=AX$20,$I28="",$AX27&lt;&gt;""),"○",IF(AND($M27&lt;=AX$20,$I28&gt;AX$20,$I28&lt;&gt;"",$AX27&lt;&gt;""),"○",IF(OR($M27="",$AX27=""),"","－")))</f>
        <v/>
      </c>
      <c r="BA27" s="46" t="s">
        <v>49</v>
      </c>
    </row>
    <row r="28" spans="2:53">
      <c r="B28" s="129"/>
      <c r="C28" s="130"/>
      <c r="D28" s="131"/>
      <c r="E28" s="130"/>
      <c r="F28" s="138"/>
      <c r="G28" s="139"/>
      <c r="H28" s="134"/>
      <c r="I28" s="140"/>
      <c r="J28" s="141"/>
      <c r="K28" s="148" t="str">
        <f>IF(I27&gt;0,DATEDIF(I27,K27,"Y")&amp;"年"&amp;DATEDIF(I27,K27,"YM")&amp;"月","")</f>
        <v/>
      </c>
      <c r="L28" s="149"/>
      <c r="M28" s="132"/>
      <c r="N28" s="74"/>
      <c r="O28" s="77"/>
      <c r="P28" s="72"/>
      <c r="Q28" s="74"/>
      <c r="R28" s="77"/>
      <c r="S28" s="124"/>
      <c r="T28" s="74"/>
      <c r="U28" s="77"/>
      <c r="V28" s="72"/>
      <c r="W28" s="74"/>
      <c r="X28" s="77"/>
      <c r="Y28" s="72"/>
      <c r="Z28" s="74"/>
      <c r="AA28" s="77"/>
      <c r="AB28" s="72"/>
      <c r="AC28" s="74"/>
      <c r="AD28" s="77"/>
      <c r="AE28" s="72"/>
      <c r="AF28" s="74"/>
      <c r="AG28" s="77"/>
      <c r="AH28" s="72"/>
      <c r="AI28" s="74"/>
      <c r="AJ28" s="77"/>
      <c r="AK28" s="72"/>
      <c r="AL28" s="74"/>
      <c r="AM28" s="77"/>
      <c r="AN28" s="72"/>
      <c r="AO28" s="74"/>
      <c r="AP28" s="77"/>
      <c r="AQ28" s="72"/>
      <c r="AR28" s="74"/>
      <c r="AS28" s="77"/>
      <c r="AT28" s="72"/>
      <c r="AU28" s="28"/>
      <c r="AV28" s="151"/>
      <c r="AW28" s="29"/>
      <c r="AX28" s="82"/>
      <c r="AY28" s="77"/>
      <c r="AZ28" s="118"/>
      <c r="BA28" s="46" t="s">
        <v>2</v>
      </c>
    </row>
    <row r="29" spans="2:53" ht="13.5" customHeight="1">
      <c r="B29" s="106"/>
      <c r="C29" s="107"/>
      <c r="D29" s="110"/>
      <c r="E29" s="107"/>
      <c r="F29" s="136"/>
      <c r="G29" s="137"/>
      <c r="H29" s="133"/>
      <c r="I29" s="125"/>
      <c r="J29" s="126"/>
      <c r="K29" s="127" t="str">
        <f>IF(I29&gt;0,DATE($I$9+2018,3,31),"")</f>
        <v/>
      </c>
      <c r="L29" s="128"/>
      <c r="M29" s="112" t="str">
        <f t="shared" ref="M29" si="2">IF(DAY(I29)=1,DATE(YEAR(I29)+10,MONTH(I29),1),IF(DAY(I29)&gt;1,DATE(YEAR(I29)+10,MONTH(I29)+1,1),""))</f>
        <v/>
      </c>
      <c r="N29" s="80"/>
      <c r="O29" s="76" t="str">
        <f>IF(AND(DATE($I$9+2018,3,31)&gt;=$F29,$F29&lt;&gt;"",$N29&lt;&gt;""),"○",IF(AND(DATE($I$9+2018,3,31)&lt;$F29,$N29&lt;&gt;""),"－",IF(AND($F29="",$N29&lt;&gt;""),"×","")))</f>
        <v/>
      </c>
      <c r="P29" s="72" t="str">
        <f>IF(AND($M29&lt;=N$20,$I30="",$N29&lt;&gt;""),"○",IF(AND($M29&lt;=N$20,$I30&gt;N$20,$I30&lt;&gt;"",$N29&lt;&gt;""),"○",IF(OR($M29="",N$29=""),"","－")))</f>
        <v/>
      </c>
      <c r="Q29" s="80"/>
      <c r="R29" s="76" t="str">
        <f>IF(AND(DATE($I$9+2018,4,30)&gt;=$F29,$F29&lt;&gt;"",$Q29&lt;&gt;""),"○",IF(AND(DATE($I$9+2018,4,30)&lt;$F29,$Q29&lt;&gt;""),"－",IF(AND($F29="",$Q29&lt;&gt;""),"×","")))</f>
        <v/>
      </c>
      <c r="S29" s="123" t="str">
        <f>IF(AND($M29&lt;=Q$20,$I30="",$Q29&lt;&gt;""),"○",IF(AND($M29&lt;=Q$20,$I30&gt;Q$20,$I30&lt;&gt;"",$Q29&lt;&gt;""),"○",IF(OR($M29="",$Q29=""),"","－")))</f>
        <v/>
      </c>
      <c r="T29" s="80"/>
      <c r="U29" s="76" t="str">
        <f>IF(AND(DATE($I$9+2018,5,31)&gt;=$F29,$F29&lt;&gt;"",$T29&lt;&gt;""),"○",IF(AND(DATE($I$9+2018,5,31)&lt;$F29,$T29&lt;&gt;""),"－",IF(AND($F29="",$T29&lt;&gt;""),"×","")))</f>
        <v/>
      </c>
      <c r="V29" s="72" t="str">
        <f>IF(AND($M29&lt;=T$20,$I30="",$T29&lt;&gt;""),"○",IF(AND($M29&lt;=T$20,$I30&gt;T$20,$I30&lt;&gt;"",$T29&lt;&gt;""),"○",IF(OR($M29="",$T29=""),"","－")))</f>
        <v/>
      </c>
      <c r="W29" s="80"/>
      <c r="X29" s="76" t="str">
        <f>IF(AND(DATE($I$9+2018,6,30)&gt;=$F29,$F29&lt;&gt;"",$W29&lt;&gt;""),"○",IF(AND(DATE($I$9+2018,6,30)&lt;$F29,$W29&lt;&gt;""),"－",IF(AND($F29="",$W29&lt;&gt;""),"×","")))</f>
        <v/>
      </c>
      <c r="Y29" s="72" t="str">
        <f>IF(AND($M29&lt;=W$20,$I30="",$W29&lt;&gt;""),"○",IF(AND($M29&lt;=W$20,$I30&gt;W$20,$I30&lt;&gt;"",$W29&lt;&gt;""),"○",IF(OR($M29="",$W29=""),"","－")))</f>
        <v/>
      </c>
      <c r="Z29" s="80"/>
      <c r="AA29" s="76" t="str">
        <f>IF(AND(DATE($I$9+2018,7,31)&gt;=$F29,$F29&lt;&gt;"",$Z29&lt;&gt;""),"○",IF(AND(DATE($I$9+2018,7,31)&lt;$F29,$Z29&lt;&gt;""),"－",IF(AND($F29="",$Z29&lt;&gt;""),"×","")))</f>
        <v/>
      </c>
      <c r="AB29" s="72" t="str">
        <f>IF(AND($M29&lt;=Z$20,$I30="",$Z29&lt;&gt;""),"○",IF(AND($M29&lt;=Z$20,$I30&gt;Z$20,$I30&lt;&gt;"",$Z29&lt;&gt;""),"○",IF(OR($M29="",$Z29=""),"","－")))</f>
        <v/>
      </c>
      <c r="AC29" s="80"/>
      <c r="AD29" s="76" t="str">
        <f>IF(AND(DATE($I$9+2018,8,31)&gt;=$F29,$F29&lt;&gt;"",$AC29&lt;&gt;""),"○",IF(AND(DATE($I$9+2018,8,31)&lt;$F29,$AC29&lt;&gt;""),"－",IF(AND($F29="",$AC29&lt;&gt;""),"×","")))</f>
        <v/>
      </c>
      <c r="AE29" s="72" t="str">
        <f>IF(AND($M29&lt;=AC$20,$I30="",$AC29&lt;&gt;""),"○",IF(AND($M29&lt;=AC$20,$I30&gt;AC$20,$I30&lt;&gt;"",$AC29&lt;&gt;""),"○",IF(OR($M29="",$AC29=""),"","－")))</f>
        <v/>
      </c>
      <c r="AF29" s="80"/>
      <c r="AG29" s="76" t="str">
        <f>IF(AND(DATE($I$9+2018,9,30)&gt;=$F29,$F29&lt;&gt;"",$AF29&lt;&gt;""),"○",IF(AND(DATE($I$9+2018,9,30)&lt;$F29,$AF29&lt;&gt;""),"－",IF(AND($F29="",$AF29&lt;&gt;""),"×","")))</f>
        <v/>
      </c>
      <c r="AH29" s="72" t="str">
        <f>IF(AND($M29&lt;=AF$20,$I30="",$AF29&lt;&gt;""),"○",IF(AND($M29&lt;=AF$20,$I30&gt;AF$20,$I30&lt;&gt;"",$AF29&lt;&gt;""),"○",IF(OR($M29="",$AF29=""),"","－")))</f>
        <v/>
      </c>
      <c r="AI29" s="80"/>
      <c r="AJ29" s="76" t="str">
        <f>IF(AND(DATE($I$9+2018,10,31)&gt;=$F29,$F29&lt;&gt;"",$AI29&lt;&gt;""),"○",IF(AND(DATE($I$9+2018,10,31)&lt;$F29,$AI29&lt;&gt;""),"－",IF(AND($F29="",$AI29&lt;&gt;""),"×","")))</f>
        <v/>
      </c>
      <c r="AK29" s="72" t="str">
        <f>IF(AND($M29&lt;=AI$20,$I30="",$AI29&lt;&gt;""),"○",IF(AND($M29&lt;=AI$20,$I30&gt;AI$20,$I30&lt;&gt;"",$AI29&lt;&gt;""),"○",IF(OR($M29="",$AI29=""),"","－")))</f>
        <v/>
      </c>
      <c r="AL29" s="80"/>
      <c r="AM29" s="76" t="str">
        <f>IF(AND(DATE($I$9+2018,11,30)&gt;=$F29,$F29&lt;&gt;"",$AL29&lt;&gt;""),"○",IF(AND(DATE($I$9+2018,11,30)&lt;$F29,$AL29&lt;&gt;""),"－",IF(AND($F29="",$AL29&lt;&gt;""),"×","")))</f>
        <v/>
      </c>
      <c r="AN29" s="72" t="str">
        <f>IF(AND($M29&lt;=AL$20,$I30="",$AL29&lt;&gt;""),"○",IF(AND($M29&lt;=AL$20,$I30&gt;AL$20,$I30&lt;&gt;"",$AL29&lt;&gt;""),"○",IF(OR($M29="",$AL29=""),"","－")))</f>
        <v/>
      </c>
      <c r="AO29" s="80"/>
      <c r="AP29" s="76" t="str">
        <f>IF(AND(DATE($I$9+2018,12,31)&gt;=$F29,$F29&lt;&gt;"",$AO29&lt;&gt;""),"○",IF(AND(DATE($I$9+2018,12,31)&lt;$F29,$AO29&lt;&gt;""),"－",IF(AND($F29="",$AO29&lt;&gt;""),"×","")))</f>
        <v/>
      </c>
      <c r="AQ29" s="72" t="str">
        <f>IF(AND($M29&lt;=AO$20,$I30="",$AO29&lt;&gt;""),"○",IF(AND($M29&lt;=AO$20,$I30&gt;AO$20,$I30&lt;&gt;"",$AO29&lt;&gt;""),"○",IF(OR($M29="",$AO29=""),"","－")))</f>
        <v/>
      </c>
      <c r="AR29" s="80"/>
      <c r="AS29" s="76" t="str">
        <f>IF(AND(DATE($I$9+2019,1,31)&gt;=$F29,$F29&lt;&gt;"",$AR29&lt;&gt;""),"○",IF(AND(DATE($I$9+2019,1,31)&lt;$F29,$AR29&lt;&gt;""),"－",IF(AND($F29="",$AR29&lt;&gt;""),"×","")))</f>
        <v/>
      </c>
      <c r="AT29" s="72" t="str">
        <f>IF(AND($M29&lt;=AR$20,$I30="",$AR29&lt;&gt;""),"○",IF(AND($M29&lt;=AR$20,$I30&gt;AR$20,$I30&lt;&gt;"",$AR29&lt;&gt;""),"○",IF(OR($M29="",$AR29=""),"","－")))</f>
        <v/>
      </c>
      <c r="AU29" s="28"/>
      <c r="AV29" s="151"/>
      <c r="AW29" s="29"/>
      <c r="AX29" s="117"/>
      <c r="AY29" s="76" t="str">
        <f>IF(AND(DATE($I$9+2019,2,28)&gt;=$F29,$F29&lt;&gt;"",$AX29&lt;&gt;""),"○",IF(AND(DATE($I$9+2019,2,28)&lt;$F29,$AX29&lt;&gt;""),"－",IF(AND($F29="",$AX29&lt;&gt;""),"×","")))</f>
        <v/>
      </c>
      <c r="AZ29" s="118" t="str">
        <f>IF(AND($M29&lt;=AX$20,$I30="",$AX29&lt;&gt;""),"○",IF(AND($M29&lt;=AX$20,$I30&gt;AX$20,$I30&lt;&gt;"",$AX29&lt;&gt;""),"○",IF(OR($M29="",$AX29=""),"","－")))</f>
        <v/>
      </c>
      <c r="BA29" s="46" t="s">
        <v>3</v>
      </c>
    </row>
    <row r="30" spans="2:53">
      <c r="B30" s="129"/>
      <c r="C30" s="130"/>
      <c r="D30" s="131"/>
      <c r="E30" s="130"/>
      <c r="F30" s="138"/>
      <c r="G30" s="139"/>
      <c r="H30" s="134"/>
      <c r="I30" s="140"/>
      <c r="J30" s="141"/>
      <c r="K30" s="148" t="str">
        <f>IF(I29&gt;0,DATEDIF(I29,K29,"Y")&amp;"年"&amp;DATEDIF(I29,K29,"YM")&amp;"月","")</f>
        <v/>
      </c>
      <c r="L30" s="149"/>
      <c r="M30" s="132"/>
      <c r="N30" s="74"/>
      <c r="O30" s="77"/>
      <c r="P30" s="72"/>
      <c r="Q30" s="74"/>
      <c r="R30" s="77"/>
      <c r="S30" s="124"/>
      <c r="T30" s="74"/>
      <c r="U30" s="77"/>
      <c r="V30" s="72"/>
      <c r="W30" s="74"/>
      <c r="X30" s="77"/>
      <c r="Y30" s="72"/>
      <c r="Z30" s="74"/>
      <c r="AA30" s="77"/>
      <c r="AB30" s="72"/>
      <c r="AC30" s="74"/>
      <c r="AD30" s="77"/>
      <c r="AE30" s="72"/>
      <c r="AF30" s="74"/>
      <c r="AG30" s="77"/>
      <c r="AH30" s="72"/>
      <c r="AI30" s="74"/>
      <c r="AJ30" s="77"/>
      <c r="AK30" s="72"/>
      <c r="AL30" s="74"/>
      <c r="AM30" s="77"/>
      <c r="AN30" s="72"/>
      <c r="AO30" s="74"/>
      <c r="AP30" s="77"/>
      <c r="AQ30" s="72"/>
      <c r="AR30" s="74"/>
      <c r="AS30" s="77"/>
      <c r="AT30" s="72"/>
      <c r="AU30" s="28"/>
      <c r="AV30" s="151"/>
      <c r="AW30" s="29"/>
      <c r="AX30" s="82"/>
      <c r="AY30" s="77"/>
      <c r="AZ30" s="118"/>
      <c r="BA30" s="46" t="s">
        <v>6</v>
      </c>
    </row>
    <row r="31" spans="2:53" ht="13.5" customHeight="1">
      <c r="B31" s="106"/>
      <c r="C31" s="107"/>
      <c r="D31" s="110"/>
      <c r="E31" s="107"/>
      <c r="F31" s="136"/>
      <c r="G31" s="137"/>
      <c r="H31" s="133"/>
      <c r="I31" s="125"/>
      <c r="J31" s="126"/>
      <c r="K31" s="127" t="str">
        <f>IF(I31&gt;0,DATE($I$9+2018,3,31),"")</f>
        <v/>
      </c>
      <c r="L31" s="128"/>
      <c r="M31" s="112" t="str">
        <f t="shared" ref="M31" si="3">IF(DAY(I31)=1,DATE(YEAR(I31)+10,MONTH(I31),1),IF(DAY(I31)&gt;1,DATE(YEAR(I31)+10,MONTH(I31)+1,1),""))</f>
        <v/>
      </c>
      <c r="N31" s="73"/>
      <c r="O31" s="76" t="str">
        <f>IF(AND(DATE($I$9+2018,3,31)&gt;=$F31,$F31&lt;&gt;"",$N31&lt;&gt;""),"○",IF(AND(DATE($I$9+2018,3,31)&lt;$F31,$N31&lt;&gt;""),"－",IF(AND($F31="",$N31&lt;&gt;""),"×","")))</f>
        <v/>
      </c>
      <c r="P31" s="72" t="str">
        <f>IF(AND($M31&lt;=N$20,$I32="",$N31&lt;&gt;""),"○",IF(AND($M31&lt;=N$20,$I32&gt;N$20,$I32&lt;&gt;"",$N31&lt;&gt;""),"○",IF(OR($M31="",N$23=""),"","－")))</f>
        <v/>
      </c>
      <c r="Q31" s="73"/>
      <c r="R31" s="76" t="str">
        <f>IF(AND(DATE($I$9+2018,4,30)&gt;=$F31,$F31&lt;&gt;"",$Q31&lt;&gt;""),"○",IF(AND(DATE($I$9+2018,4,30)&lt;$F31,$Q31&lt;&gt;""),"－",IF(AND($F31="",$Q31&lt;&gt;""),"×","")))</f>
        <v/>
      </c>
      <c r="S31" s="123" t="str">
        <f>IF(AND($M31&lt;=Q$20,$I32="",$Q31&lt;&gt;""),"○",IF(AND($M31&lt;=Q$20,$I32&gt;Q$20,$I32&lt;&gt;"",$Q31&lt;&gt;""),"○",IF(OR($M31="",$Q31=""),"","－")))</f>
        <v/>
      </c>
      <c r="T31" s="73"/>
      <c r="U31" s="76" t="str">
        <f>IF(AND(DATE($I$9+2018,5,31)&gt;=$F31,$F31&lt;&gt;"",$T31&lt;&gt;""),"○",IF(AND(DATE($I$9+2018,5,31)&lt;$F31,$T31&lt;&gt;""),"－",IF(AND($F31="",$T31&lt;&gt;""),"×","")))</f>
        <v/>
      </c>
      <c r="V31" s="72" t="str">
        <f>IF(AND($M31&lt;=T$20,$I32="",$T31&lt;&gt;""),"○",IF(AND($M31&lt;=T$20,$I32&gt;T$20,$I32&lt;&gt;"",$T31&lt;&gt;""),"○",IF(OR($M31="",$T31=""),"","－")))</f>
        <v/>
      </c>
      <c r="W31" s="73"/>
      <c r="X31" s="76" t="str">
        <f>IF(AND(DATE($I$9+2018,6,30)&gt;=$F31,$F31&lt;&gt;"",$W31&lt;&gt;""),"○",IF(AND(DATE($I$9+2018,6,30)&lt;$F31,$W31&lt;&gt;""),"－",IF(AND($F31="",$W31&lt;&gt;""),"×","")))</f>
        <v/>
      </c>
      <c r="Y31" s="72" t="str">
        <f>IF(AND($M31&lt;=W$20,$I32="",$W31&lt;&gt;""),"○",IF(AND($M31&lt;=W$20,$I32&gt;W$20,$I32&lt;&gt;"",$W31&lt;&gt;""),"○",IF(OR($M31="",$W31=""),"","－")))</f>
        <v/>
      </c>
      <c r="Z31" s="73"/>
      <c r="AA31" s="76" t="str">
        <f>IF(AND(DATE($I$9+2018,7,31)&gt;=$F31,$F31&lt;&gt;"",$Z31&lt;&gt;""),"○",IF(AND(DATE($I$9+2018,7,31)&lt;$F31,$Z31&lt;&gt;""),"－",IF(AND($F31="",$Z31&lt;&gt;""),"×","")))</f>
        <v/>
      </c>
      <c r="AB31" s="72" t="str">
        <f>IF(AND($M31&lt;=Z$20,$I32="",$Z31&lt;&gt;""),"○",IF(AND($M31&lt;=Z$20,$I32&gt;Z$20,$I32&lt;&gt;"",$Z31&lt;&gt;""),"○",IF(OR($M31="",$Z31=""),"","－")))</f>
        <v/>
      </c>
      <c r="AC31" s="73"/>
      <c r="AD31" s="76" t="str">
        <f>IF(AND(DATE($I$9+2018,8,31)&gt;=$F31,$F31&lt;&gt;"",$AC31&lt;&gt;""),"○",IF(AND(DATE($I$9+2018,8,31)&lt;$F31,$AC31&lt;&gt;""),"－",IF(AND($F31="",$AC31&lt;&gt;""),"×","")))</f>
        <v/>
      </c>
      <c r="AE31" s="72" t="str">
        <f>IF(AND($M31&lt;=AC$20,$I32="",$AC31&lt;&gt;""),"○",IF(AND($M31&lt;=AC$20,$I32&gt;AC$20,$I32&lt;&gt;"",$AC31&lt;&gt;""),"○",IF(OR($M31="",$AC31=""),"","－")))</f>
        <v/>
      </c>
      <c r="AF31" s="73"/>
      <c r="AG31" s="76" t="str">
        <f>IF(AND(DATE($I$9+2018,9,30)&gt;=$F31,$F31&lt;&gt;"",$AF31&lt;&gt;""),"○",IF(AND(DATE($I$9+2018,9,30)&lt;$F31,$AF31&lt;&gt;""),"－",IF(AND($F31="",$AF31&lt;&gt;""),"×","")))</f>
        <v/>
      </c>
      <c r="AH31" s="72" t="str">
        <f>IF(AND($M31&lt;=AF$20,$I32="",$AF31&lt;&gt;""),"○",IF(AND($M31&lt;=AF$20,$I32&gt;AF$20,$I32&lt;&gt;"",$AF31&lt;&gt;""),"○",IF(OR($M31="",$AF31=""),"","－")))</f>
        <v/>
      </c>
      <c r="AI31" s="73"/>
      <c r="AJ31" s="76" t="str">
        <f>IF(AND(DATE($I$9+2018,10,31)&gt;=$F31,$F31&lt;&gt;"",$AI31&lt;&gt;""),"○",IF(AND(DATE($I$9+2018,10,31)&lt;$F31,$AI31&lt;&gt;""),"－",IF(AND($F31="",$AI31&lt;&gt;""),"×","")))</f>
        <v/>
      </c>
      <c r="AK31" s="72" t="str">
        <f>IF(AND($M31&lt;=AI$20,$I32="",$AI31&lt;&gt;""),"○",IF(AND($M31&lt;=AI$20,$I32&gt;AI$20,$I32&lt;&gt;"",$AI31&lt;&gt;""),"○",IF(OR($M31="",$AI31=""),"","－")))</f>
        <v/>
      </c>
      <c r="AL31" s="73"/>
      <c r="AM31" s="76" t="str">
        <f>IF(AND(DATE($I$9+2018,11,30)&gt;=$F31,$F31&lt;&gt;"",$AL31&lt;&gt;""),"○",IF(AND(DATE($I$9+2018,11,30)&lt;$F31,$AL31&lt;&gt;""),"－",IF(AND($F31="",$AL31&lt;&gt;""),"×","")))</f>
        <v/>
      </c>
      <c r="AN31" s="72" t="str">
        <f>IF(AND($M31&lt;=AL$20,$I32="",$AL31&lt;&gt;""),"○",IF(AND($M31&lt;=AL$20,$I32&gt;AL$20,$I32&lt;&gt;"",$AL31&lt;&gt;""),"○",IF(OR($M31="",$AL31=""),"","－")))</f>
        <v/>
      </c>
      <c r="AO31" s="73"/>
      <c r="AP31" s="76" t="str">
        <f>IF(AND(DATE($I$9+2018,12,31)&gt;=$F31,$F31&lt;&gt;"",$AO31&lt;&gt;""),"○",IF(AND(DATE($I$9+2018,12,31)&lt;$F31,$AO31&lt;&gt;""),"－",IF(AND($F31="",$AO31&lt;&gt;""),"×","")))</f>
        <v/>
      </c>
      <c r="AQ31" s="72" t="str">
        <f>IF(AND($M31&lt;=AO$20,$I32="",$AO31&lt;&gt;""),"○",IF(AND($M31&lt;=AO$20,$I32&gt;AO$20,$I32&lt;&gt;"",$AO31&lt;&gt;""),"○",IF(OR($M31="",$AO31=""),"","－")))</f>
        <v/>
      </c>
      <c r="AR31" s="73"/>
      <c r="AS31" s="76" t="str">
        <f>IF(AND(DATE($I$9+2019,1,31)&gt;=$F31,$F31&lt;&gt;"",$AR31&lt;&gt;""),"○",IF(AND(DATE($I$9+2019,1,31)&lt;$F31,$AR31&lt;&gt;""),"－",IF(AND($F31="",$AR31&lt;&gt;""),"×","")))</f>
        <v/>
      </c>
      <c r="AT31" s="72" t="str">
        <f>IF(AND($M31&lt;=AR$20,$I32="",$AR31&lt;&gt;""),"○",IF(AND($M31&lt;=AR$20,$I32&gt;AR$20,$I32&lt;&gt;"",$AR31&lt;&gt;""),"○",IF(OR($M31="",$AR31=""),"","－")))</f>
        <v/>
      </c>
      <c r="AU31" s="28"/>
      <c r="AV31" s="151"/>
      <c r="AW31" s="29"/>
      <c r="AX31" s="81"/>
      <c r="AY31" s="76" t="str">
        <f>IF(AND(DATE($I$9+2019,2,28)&gt;=$F31,$F31&lt;&gt;"",$AX31&lt;&gt;""),"○",IF(AND(DATE($I$9+2019,2,28)&lt;$F31,$AX31&lt;&gt;""),"－",IF(AND($F31="",$AX31&lt;&gt;""),"×","")))</f>
        <v/>
      </c>
      <c r="AZ31" s="118" t="str">
        <f>IF(AND($M31&lt;=AX$20,$I32="",$AX31&lt;&gt;""),"○",IF(AND($M31&lt;=AX$20,$I32&gt;AX$20,$I32&lt;&gt;"",$AX31&lt;&gt;""),"○",IF(OR($M31="",$AX31=""),"","－")))</f>
        <v/>
      </c>
      <c r="BA31" s="46" t="s">
        <v>10</v>
      </c>
    </row>
    <row r="32" spans="2:53">
      <c r="B32" s="129"/>
      <c r="C32" s="130"/>
      <c r="D32" s="131"/>
      <c r="E32" s="130"/>
      <c r="F32" s="138"/>
      <c r="G32" s="139"/>
      <c r="H32" s="134"/>
      <c r="I32" s="140"/>
      <c r="J32" s="141"/>
      <c r="K32" s="148" t="str">
        <f>IF(I31&gt;0,DATEDIF(I31,K31,"Y")&amp;"年"&amp;DATEDIF(I31,K31,"YM")&amp;"月","")</f>
        <v/>
      </c>
      <c r="L32" s="149"/>
      <c r="M32" s="132"/>
      <c r="N32" s="74"/>
      <c r="O32" s="77"/>
      <c r="P32" s="72"/>
      <c r="Q32" s="74"/>
      <c r="R32" s="77"/>
      <c r="S32" s="124"/>
      <c r="T32" s="74"/>
      <c r="U32" s="77"/>
      <c r="V32" s="72"/>
      <c r="W32" s="74"/>
      <c r="X32" s="77"/>
      <c r="Y32" s="72"/>
      <c r="Z32" s="74"/>
      <c r="AA32" s="77"/>
      <c r="AB32" s="72"/>
      <c r="AC32" s="74"/>
      <c r="AD32" s="77"/>
      <c r="AE32" s="72"/>
      <c r="AF32" s="74"/>
      <c r="AG32" s="77"/>
      <c r="AH32" s="72"/>
      <c r="AI32" s="74"/>
      <c r="AJ32" s="77"/>
      <c r="AK32" s="72"/>
      <c r="AL32" s="74"/>
      <c r="AM32" s="77"/>
      <c r="AN32" s="72"/>
      <c r="AO32" s="74"/>
      <c r="AP32" s="77"/>
      <c r="AQ32" s="72"/>
      <c r="AR32" s="74"/>
      <c r="AS32" s="77"/>
      <c r="AT32" s="72"/>
      <c r="AU32" s="28"/>
      <c r="AV32" s="151"/>
      <c r="AW32" s="29"/>
      <c r="AX32" s="82"/>
      <c r="AY32" s="77"/>
      <c r="AZ32" s="118"/>
      <c r="BA32" s="46" t="s">
        <v>69</v>
      </c>
    </row>
    <row r="33" spans="2:53" ht="13.5" customHeight="1">
      <c r="B33" s="106"/>
      <c r="C33" s="107"/>
      <c r="D33" s="110"/>
      <c r="E33" s="107"/>
      <c r="F33" s="136"/>
      <c r="G33" s="137"/>
      <c r="H33" s="133"/>
      <c r="I33" s="125"/>
      <c r="J33" s="126"/>
      <c r="K33" s="127" t="str">
        <f>IF(I33&gt;0,DATE($I$9+2018,3,31),"")</f>
        <v/>
      </c>
      <c r="L33" s="128"/>
      <c r="M33" s="112" t="str">
        <f t="shared" ref="M33" si="4">IF(DAY(I33)=1,DATE(YEAR(I33)+10,MONTH(I33),1),IF(DAY(I33)&gt;1,DATE(YEAR(I33)+10,MONTH(I33)+1,1),""))</f>
        <v/>
      </c>
      <c r="N33" s="80"/>
      <c r="O33" s="76" t="str">
        <f>IF(AND(DATE($I$9+2018,3,31)&gt;=$F33,$F33&lt;&gt;"",$N33&lt;&gt;""),"○",IF(AND(DATE($I$9+2018,3,31)&lt;$F33,$N33&lt;&gt;""),"－",IF(AND($F33="",$N33&lt;&gt;""),"×","")))</f>
        <v/>
      </c>
      <c r="P33" s="72" t="str">
        <f>IF(AND($M33&lt;=N$20,$I34="",$N33&lt;&gt;""),"○",IF(AND($M33&lt;=N$20,$I34&gt;N$20,$I34&lt;&gt;"",$N33&lt;&gt;""),"○",IF(OR($M33="",N$33=""),"","－")))</f>
        <v/>
      </c>
      <c r="Q33" s="80"/>
      <c r="R33" s="76" t="str">
        <f>IF(AND(DATE($I$9+2018,4,30)&gt;=$F33,$F33&lt;&gt;"",$Q33&lt;&gt;""),"○",IF(AND(DATE($I$9+2018,4,30)&lt;$F33,$Q33&lt;&gt;""),"－",IF(AND($F33="",$Q33&lt;&gt;""),"×","")))</f>
        <v/>
      </c>
      <c r="S33" s="123" t="str">
        <f>IF(AND($M33&lt;=Q$20,$I34="",$Q33&lt;&gt;""),"○",IF(AND($M33&lt;=Q$20,$I34&gt;Q$20,$I34&lt;&gt;"",$Q33&lt;&gt;""),"○",IF(OR($M33="",$Q33=""),"","－")))</f>
        <v/>
      </c>
      <c r="T33" s="73"/>
      <c r="U33" s="76" t="str">
        <f>IF(AND(DATE($I$9+2018,5,31)&gt;=$F33,$F33&lt;&gt;"",$T33&lt;&gt;""),"○",IF(AND(DATE($I$9+2018,5,31)&lt;$F33,$T33&lt;&gt;""),"－",IF(AND($F33="",$T33&lt;&gt;""),"×","")))</f>
        <v/>
      </c>
      <c r="V33" s="72" t="str">
        <f>IF(AND($M33&lt;=T$20,$I34="",$T33&lt;&gt;""),"○",IF(AND($M33&lt;=T$20,$I34&gt;T$20,$I34&lt;&gt;"",$T33&lt;&gt;""),"○",IF(OR($M33="",$T33=""),"","－")))</f>
        <v/>
      </c>
      <c r="W33" s="73"/>
      <c r="X33" s="76" t="str">
        <f>IF(AND(DATE($I$9+2018,6,30)&gt;=$F33,$F33&lt;&gt;"",$W33&lt;&gt;""),"○",IF(AND(DATE($I$9+2018,6,30)&lt;$F33,$W33&lt;&gt;""),"－",IF(AND($F33="",$W33&lt;&gt;""),"×","")))</f>
        <v/>
      </c>
      <c r="Y33" s="72" t="str">
        <f>IF(AND($M33&lt;=W$20,$I34="",$W33&lt;&gt;""),"○",IF(AND($M33&lt;=W$20,$I34&gt;W$20,$I34&lt;&gt;"",$W33&lt;&gt;""),"○",IF(OR($M33="",$W33=""),"","－")))</f>
        <v/>
      </c>
      <c r="Z33" s="73"/>
      <c r="AA33" s="76" t="str">
        <f>IF(AND(DATE($I$9+2018,7,31)&gt;=$F33,$F33&lt;&gt;"",$Z33&lt;&gt;""),"○",IF(AND(DATE($I$9+2018,7,31)&lt;$F33,$Z33&lt;&gt;""),"－",IF(AND($F33="",$Z33&lt;&gt;""),"×","")))</f>
        <v/>
      </c>
      <c r="AB33" s="72" t="str">
        <f>IF(AND($M33&lt;=Z$20,$I34="",$Z33&lt;&gt;""),"○",IF(AND($M33&lt;=Z$20,$I34&gt;Z$20,$I34&lt;&gt;"",$Z33&lt;&gt;""),"○",IF(OR($M33="",$Z33=""),"","－")))</f>
        <v/>
      </c>
      <c r="AC33" s="73"/>
      <c r="AD33" s="76" t="str">
        <f>IF(AND(DATE($I$9+2018,8,31)&gt;=$F33,$F33&lt;&gt;"",$AC33&lt;&gt;""),"○",IF(AND(DATE($I$9+2018,8,31)&lt;$F33,$AC33&lt;&gt;""),"－",IF(AND($F33="",$AC33&lt;&gt;""),"×","")))</f>
        <v/>
      </c>
      <c r="AE33" s="72" t="str">
        <f>IF(AND($M33&lt;=AC$20,$I34="",$AC33&lt;&gt;""),"○",IF(AND($M33&lt;=AC$20,$I34&gt;AC$20,$I34&lt;&gt;"",$AC33&lt;&gt;""),"○",IF(OR($M33="",$AC33=""),"","－")))</f>
        <v/>
      </c>
      <c r="AF33" s="73"/>
      <c r="AG33" s="76" t="str">
        <f>IF(AND(DATE($I$9+2018,9,30)&gt;=$F33,$F33&lt;&gt;"",$AF33&lt;&gt;""),"○",IF(AND(DATE($I$9+2018,9,30)&lt;$F33,$AF33&lt;&gt;""),"－",IF(AND($F33="",$AF33&lt;&gt;""),"×","")))</f>
        <v/>
      </c>
      <c r="AH33" s="72" t="str">
        <f>IF(AND($M33&lt;=AF$20,$I34="",$AF33&lt;&gt;""),"○",IF(AND($M33&lt;=AF$20,$I34&gt;AF$20,$I34&lt;&gt;"",$AF33&lt;&gt;""),"○",IF(OR($M33="",$AF33=""),"","－")))</f>
        <v/>
      </c>
      <c r="AI33" s="73"/>
      <c r="AJ33" s="76" t="str">
        <f>IF(AND(DATE($I$9+2018,10,31)&gt;=$F33,$F33&lt;&gt;"",$AI33&lt;&gt;""),"○",IF(AND(DATE($I$9+2018,10,31)&lt;$F33,$AI33&lt;&gt;""),"－",IF(AND($F33="",$AI33&lt;&gt;""),"×","")))</f>
        <v/>
      </c>
      <c r="AK33" s="72" t="str">
        <f>IF(AND($M33&lt;=AI$20,$I34="",$AI33&lt;&gt;""),"○",IF(AND($M33&lt;=AI$20,$I34&gt;AI$20,$I34&lt;&gt;"",$AI33&lt;&gt;""),"○",IF(OR($M33="",$AI33=""),"","－")))</f>
        <v/>
      </c>
      <c r="AL33" s="73"/>
      <c r="AM33" s="76" t="str">
        <f>IF(AND(DATE($I$9+2018,11,30)&gt;=$F33,$F33&lt;&gt;"",$AL33&lt;&gt;""),"○",IF(AND(DATE($I$9+2018,11,30)&lt;$F33,$AL33&lt;&gt;""),"－",IF(AND($F33="",$AL33&lt;&gt;""),"×","")))</f>
        <v/>
      </c>
      <c r="AN33" s="72" t="str">
        <f>IF(AND($M33&lt;=AL$20,$I34="",$AL33&lt;&gt;""),"○",IF(AND($M33&lt;=AL$20,$I34&gt;AL$20,$I34&lt;&gt;"",$AL33&lt;&gt;""),"○",IF(OR($M33="",$AL33=""),"","－")))</f>
        <v/>
      </c>
      <c r="AO33" s="73"/>
      <c r="AP33" s="76" t="str">
        <f>IF(AND(DATE($I$9+2018,12,31)&gt;=$F33,$F33&lt;&gt;"",$AO33&lt;&gt;""),"○",IF(AND(DATE($I$9+2018,12,31)&lt;$F33,$AO33&lt;&gt;""),"－",IF(AND($F33="",$AO33&lt;&gt;""),"×","")))</f>
        <v/>
      </c>
      <c r="AQ33" s="72" t="str">
        <f>IF(AND($M33&lt;=AO$20,$I34="",$AO33&lt;&gt;""),"○",IF(AND($M33&lt;=AO$20,$I34&gt;AO$20,$I34&lt;&gt;"",$AO33&lt;&gt;""),"○",IF(OR($M33="",$AO33=""),"","－")))</f>
        <v/>
      </c>
      <c r="AR33" s="73"/>
      <c r="AS33" s="76" t="str">
        <f>IF(AND(DATE($I$9+2019,1,31)&gt;=$F33,$F33&lt;&gt;"",$AR33&lt;&gt;""),"○",IF(AND(DATE($I$9+2019,1,31)&lt;$F33,$AR33&lt;&gt;""),"－",IF(AND($F33="",$AR33&lt;&gt;""),"×","")))</f>
        <v/>
      </c>
      <c r="AT33" s="72" t="str">
        <f>IF(AND($M33&lt;=AR$20,$I34="",$AR33&lt;&gt;""),"○",IF(AND($M33&lt;=AR$20,$I34&gt;AR$20,$I34&lt;&gt;"",$AR33&lt;&gt;""),"○",IF(OR($M33="",$AR33=""),"","－")))</f>
        <v/>
      </c>
      <c r="AU33" s="28"/>
      <c r="AV33" s="151"/>
      <c r="AW33" s="29"/>
      <c r="AX33" s="81"/>
      <c r="AY33" s="76" t="str">
        <f>IF(AND(DATE($I$9+2019,2,28)&gt;=$F33,$F33&lt;&gt;"",$AX33&lt;&gt;""),"○",IF(AND(DATE($I$9+2019,2,28)&lt;$F33,$AX33&lt;&gt;""),"－",IF(AND($F33="",$AX33&lt;&gt;""),"×","")))</f>
        <v/>
      </c>
      <c r="AZ33" s="118" t="str">
        <f>IF(AND($M33&lt;=AX$20,$I34="",$AX33&lt;&gt;""),"○",IF(AND($M33&lt;=AX$20,$I34&gt;AX$20,$I34&lt;&gt;"",$AX33&lt;&gt;""),"○",IF(OR($M33="",$AX33=""),"","－")))</f>
        <v/>
      </c>
      <c r="BA33" s="46"/>
    </row>
    <row r="34" spans="2:53">
      <c r="B34" s="129"/>
      <c r="C34" s="130"/>
      <c r="D34" s="131"/>
      <c r="E34" s="130"/>
      <c r="F34" s="138"/>
      <c r="G34" s="139"/>
      <c r="H34" s="134"/>
      <c r="I34" s="140"/>
      <c r="J34" s="141"/>
      <c r="K34" s="148" t="str">
        <f>IF(I33&gt;0,DATEDIF(I33,K33,"Y")&amp;"年"&amp;DATEDIF(I33,K33,"YM")&amp;"月","")</f>
        <v/>
      </c>
      <c r="L34" s="149"/>
      <c r="M34" s="132"/>
      <c r="N34" s="74"/>
      <c r="O34" s="77"/>
      <c r="P34" s="72"/>
      <c r="Q34" s="74"/>
      <c r="R34" s="77"/>
      <c r="S34" s="124"/>
      <c r="T34" s="74"/>
      <c r="U34" s="77"/>
      <c r="V34" s="72"/>
      <c r="W34" s="74"/>
      <c r="X34" s="77"/>
      <c r="Y34" s="72"/>
      <c r="Z34" s="74"/>
      <c r="AA34" s="77"/>
      <c r="AB34" s="72"/>
      <c r="AC34" s="74"/>
      <c r="AD34" s="77"/>
      <c r="AE34" s="72"/>
      <c r="AF34" s="74"/>
      <c r="AG34" s="77"/>
      <c r="AH34" s="72"/>
      <c r="AI34" s="74"/>
      <c r="AJ34" s="77"/>
      <c r="AK34" s="72"/>
      <c r="AL34" s="74"/>
      <c r="AM34" s="77"/>
      <c r="AN34" s="72"/>
      <c r="AO34" s="74"/>
      <c r="AP34" s="77"/>
      <c r="AQ34" s="72"/>
      <c r="AR34" s="74"/>
      <c r="AS34" s="77"/>
      <c r="AT34" s="72"/>
      <c r="AU34" s="28"/>
      <c r="AV34" s="151"/>
      <c r="AW34" s="29"/>
      <c r="AX34" s="82"/>
      <c r="AY34" s="77"/>
      <c r="AZ34" s="118"/>
      <c r="BA34" s="46"/>
    </row>
    <row r="35" spans="2:53" ht="13.5" customHeight="1">
      <c r="B35" s="106"/>
      <c r="C35" s="107"/>
      <c r="D35" s="110"/>
      <c r="E35" s="107"/>
      <c r="F35" s="136"/>
      <c r="G35" s="137"/>
      <c r="H35" s="133"/>
      <c r="I35" s="125"/>
      <c r="J35" s="126"/>
      <c r="K35" s="127" t="str">
        <f>IF(I35&gt;0,DATE($I$9+2018,3,31),"")</f>
        <v/>
      </c>
      <c r="L35" s="128"/>
      <c r="M35" s="112" t="str">
        <f t="shared" ref="M35" si="5">IF(DAY(I35)=1,DATE(YEAR(I35)+10,MONTH(I35),1),IF(DAY(I35)&gt;1,DATE(YEAR(I35)+10,MONTH(I35)+1,1),""))</f>
        <v/>
      </c>
      <c r="N35" s="73"/>
      <c r="O35" s="76" t="str">
        <f>IF(AND(DATE($I$9+2018,3,31)&gt;=$F35,$F35&lt;&gt;"",$N35&lt;&gt;""),"○",IF(AND(DATE($I$9+2018,3,31)&lt;$F35,$N35&lt;&gt;""),"－",IF(AND($F35="",$N35&lt;&gt;""),"×","")))</f>
        <v/>
      </c>
      <c r="P35" s="72" t="str">
        <f>IF(AND($M35&lt;=N$20,$I36="",$N35&lt;&gt;""),"○",IF(AND($M35&lt;=N$20,$I36&gt;N$20,$I36&lt;&gt;"",$N35&lt;&gt;""),"○",IF(OR($M35="",N$35=""),"","－")))</f>
        <v/>
      </c>
      <c r="Q35" s="73"/>
      <c r="R35" s="76" t="str">
        <f>IF(AND(DATE($I$9+2018,4,30)&gt;=$F35,$F35&lt;&gt;"",$Q35&lt;&gt;""),"○",IF(AND(DATE($I$9+2018,4,30)&lt;$F35,$Q35&lt;&gt;""),"－",IF(AND($F35="",$Q35&lt;&gt;""),"×","")))</f>
        <v/>
      </c>
      <c r="S35" s="123" t="str">
        <f>IF(AND($M35&lt;=Q$20,$I36="",$Q35&lt;&gt;""),"○",IF(AND($M35&lt;=Q$20,$I36&gt;Q$20,$I36&lt;&gt;"",$Q35&lt;&gt;""),"○",IF(OR($M35="",$Q35=""),"","－")))</f>
        <v/>
      </c>
      <c r="T35" s="73"/>
      <c r="U35" s="76" t="str">
        <f>IF(AND(DATE($I$9+2018,5,31)&gt;=$F35,$F35&lt;&gt;"",$T35&lt;&gt;""),"○",IF(AND(DATE($I$9+2018,5,31)&lt;$F35,$T35&lt;&gt;""),"－",IF(AND($F35="",$T35&lt;&gt;""),"×","")))</f>
        <v/>
      </c>
      <c r="V35" s="72" t="str">
        <f>IF(AND($M35&lt;=T$20,$I36="",$T35&lt;&gt;""),"○",IF(AND($M35&lt;=T$20,$I36&gt;T$20,$I36&lt;&gt;"",$T35&lt;&gt;""),"○",IF(OR($M35="",$T35=""),"","－")))</f>
        <v/>
      </c>
      <c r="W35" s="73"/>
      <c r="X35" s="76" t="str">
        <f>IF(AND(DATE($I$9+2018,6,30)&gt;=$F35,$F35&lt;&gt;"",$W35&lt;&gt;""),"○",IF(AND(DATE($I$9+2018,6,30)&lt;$F35,$W35&lt;&gt;""),"－",IF(AND($F35="",$W35&lt;&gt;""),"×","")))</f>
        <v/>
      </c>
      <c r="Y35" s="72" t="str">
        <f>IF(AND($M35&lt;=W$20,$I36="",$W35&lt;&gt;""),"○",IF(AND($M35&lt;=W$20,$I36&gt;W$20,$I36&lt;&gt;"",$W35&lt;&gt;""),"○",IF(OR($M35="",$W35=""),"","－")))</f>
        <v/>
      </c>
      <c r="Z35" s="73"/>
      <c r="AA35" s="76" t="str">
        <f>IF(AND(DATE($I$9+2018,7,31)&gt;=$F35,$F35&lt;&gt;"",$Z35&lt;&gt;""),"○",IF(AND(DATE($I$9+2018,7,31)&lt;$F35,$Z35&lt;&gt;""),"－",IF(AND($F35="",$Z35&lt;&gt;""),"×","")))</f>
        <v/>
      </c>
      <c r="AB35" s="72" t="str">
        <f>IF(AND($M35&lt;=Z$20,$I36="",$Z35&lt;&gt;""),"○",IF(AND($M35&lt;=Z$20,$I36&gt;Z$20,$I36&lt;&gt;"",$Z35&lt;&gt;""),"○",IF(OR($M35="",$Z35=""),"","－")))</f>
        <v/>
      </c>
      <c r="AC35" s="73"/>
      <c r="AD35" s="76" t="str">
        <f>IF(AND(DATE($I$9+2018,8,31)&gt;=$F35,$F35&lt;&gt;"",$AC35&lt;&gt;""),"○",IF(AND(DATE($I$9+2018,8,31)&lt;$F35,$AC35&lt;&gt;""),"－",IF(AND($F35="",$AC35&lt;&gt;""),"×","")))</f>
        <v/>
      </c>
      <c r="AE35" s="72" t="str">
        <f>IF(AND($M35&lt;=AC$20,$I36="",$AC35&lt;&gt;""),"○",IF(AND($M35&lt;=AC$20,$I36&gt;AC$20,$I36&lt;&gt;"",$AC35&lt;&gt;""),"○",IF(OR($M35="",$AC35=""),"","－")))</f>
        <v/>
      </c>
      <c r="AF35" s="73"/>
      <c r="AG35" s="76" t="str">
        <f>IF(AND(DATE($I$9+2018,9,30)&gt;=$F35,$F35&lt;&gt;"",$AF35&lt;&gt;""),"○",IF(AND(DATE($I$9+2018,9,30)&lt;$F35,$AF35&lt;&gt;""),"－",IF(AND($F35="",$AF35&lt;&gt;""),"×","")))</f>
        <v/>
      </c>
      <c r="AH35" s="72" t="str">
        <f>IF(AND($M35&lt;=AF$20,$I36="",$AF35&lt;&gt;""),"○",IF(AND($M35&lt;=AF$20,$I36&gt;AF$20,$I36&lt;&gt;"",$AF35&lt;&gt;""),"○",IF(OR($M35="",$AF35=""),"","－")))</f>
        <v/>
      </c>
      <c r="AI35" s="73"/>
      <c r="AJ35" s="76" t="str">
        <f>IF(AND(DATE($I$9+2018,10,31)&gt;=$F35,$F35&lt;&gt;"",$AI35&lt;&gt;""),"○",IF(AND(DATE($I$9+2018,10,31)&lt;$F35,$AI35&lt;&gt;""),"－",IF(AND($F35="",$AI35&lt;&gt;""),"×","")))</f>
        <v/>
      </c>
      <c r="AK35" s="72" t="str">
        <f>IF(AND($M35&lt;=AI$20,$I36="",$AI35&lt;&gt;""),"○",IF(AND($M35&lt;=AI$20,$I36&gt;AI$20,$I36&lt;&gt;"",$AI35&lt;&gt;""),"○",IF(OR($M35="",$AI35=""),"","－")))</f>
        <v/>
      </c>
      <c r="AL35" s="73"/>
      <c r="AM35" s="76" t="str">
        <f>IF(AND(DATE($I$9+2018,11,30)&gt;=$F35,$F35&lt;&gt;"",$AL35&lt;&gt;""),"○",IF(AND(DATE($I$9+2018,11,30)&lt;$F35,$AL35&lt;&gt;""),"－",IF(AND($F35="",$AL35&lt;&gt;""),"×","")))</f>
        <v/>
      </c>
      <c r="AN35" s="72" t="str">
        <f>IF(AND($M35&lt;=AL$20,$I36="",$AL35&lt;&gt;""),"○",IF(AND($M35&lt;=AL$20,$I36&gt;AL$20,$I36&lt;&gt;"",$AL35&lt;&gt;""),"○",IF(OR($M35="",$AL35=""),"","－")))</f>
        <v/>
      </c>
      <c r="AO35" s="73"/>
      <c r="AP35" s="76" t="str">
        <f>IF(AND(DATE($I$9+2018,12,31)&gt;=$F35,$F35&lt;&gt;"",$AO35&lt;&gt;""),"○",IF(AND(DATE($I$9+2018,12,31)&lt;$F35,$AO35&lt;&gt;""),"－",IF(AND($F35="",$AO35&lt;&gt;""),"×","")))</f>
        <v/>
      </c>
      <c r="AQ35" s="72" t="str">
        <f>IF(AND($M35&lt;=AO$20,$I36="",$AO35&lt;&gt;""),"○",IF(AND($M35&lt;=AO$20,$I36&gt;AO$20,$I36&lt;&gt;"",$AO35&lt;&gt;""),"○",IF(OR($M35="",$AO35=""),"","－")))</f>
        <v/>
      </c>
      <c r="AR35" s="73"/>
      <c r="AS35" s="76" t="str">
        <f>IF(AND(DATE($I$9+2019,1,31)&gt;=$F35,$F35&lt;&gt;"",$AR35&lt;&gt;""),"○",IF(AND(DATE($I$9+2019,1,31)&lt;$F35,$AR35&lt;&gt;""),"－",IF(AND($F35="",$AR35&lt;&gt;""),"×","")))</f>
        <v/>
      </c>
      <c r="AT35" s="72" t="str">
        <f>IF(AND($M35&lt;=AR$20,$I36="",$AR35&lt;&gt;""),"○",IF(AND($M35&lt;=AR$20,$I36&gt;AR$20,$I36&lt;&gt;"",$AR35&lt;&gt;""),"○",IF(OR($M35="",$AR35=""),"","－")))</f>
        <v/>
      </c>
      <c r="AU35" s="28"/>
      <c r="AV35" s="151"/>
      <c r="AW35" s="29"/>
      <c r="AX35" s="81"/>
      <c r="AY35" s="76" t="str">
        <f>IF(AND(DATE($I$9+2019,2,28)&gt;=$F35,$F35&lt;&gt;"",$AX35&lt;&gt;""),"○",IF(AND(DATE($I$9+2019,2,28)&lt;$F35,$AX35&lt;&gt;""),"－",IF(AND($F35="",$AX35&lt;&gt;""),"×","")))</f>
        <v/>
      </c>
      <c r="AZ35" s="118" t="str">
        <f>IF(AND($M35&lt;=AX$20,$I36="",$AX35&lt;&gt;""),"○",IF(AND($M35&lt;=AX$20,$I36&gt;AX$20,$I36&lt;&gt;"",$AX35&lt;&gt;""),"○",IF(OR($M35="",$AX35=""),"","－")))</f>
        <v/>
      </c>
      <c r="BA35" s="46" t="s">
        <v>79</v>
      </c>
    </row>
    <row r="36" spans="2:53">
      <c r="B36" s="129"/>
      <c r="C36" s="130"/>
      <c r="D36" s="131"/>
      <c r="E36" s="130"/>
      <c r="F36" s="138"/>
      <c r="G36" s="139"/>
      <c r="H36" s="134"/>
      <c r="I36" s="140"/>
      <c r="J36" s="141"/>
      <c r="K36" s="142" t="str">
        <f>IF(I35&gt;0,DATEDIF(I35,K35,"Y")&amp;"年"&amp;DATEDIF(I35,K35,"YM")&amp;"月","")</f>
        <v/>
      </c>
      <c r="L36" s="143"/>
      <c r="M36" s="132"/>
      <c r="N36" s="74"/>
      <c r="O36" s="77"/>
      <c r="P36" s="72"/>
      <c r="Q36" s="74"/>
      <c r="R36" s="77"/>
      <c r="S36" s="124"/>
      <c r="T36" s="74"/>
      <c r="U36" s="77"/>
      <c r="V36" s="72"/>
      <c r="W36" s="74"/>
      <c r="X36" s="77"/>
      <c r="Y36" s="72"/>
      <c r="Z36" s="74"/>
      <c r="AA36" s="77"/>
      <c r="AB36" s="72"/>
      <c r="AC36" s="74"/>
      <c r="AD36" s="77"/>
      <c r="AE36" s="72"/>
      <c r="AF36" s="74"/>
      <c r="AG36" s="77"/>
      <c r="AH36" s="72"/>
      <c r="AI36" s="74"/>
      <c r="AJ36" s="77"/>
      <c r="AK36" s="72"/>
      <c r="AL36" s="74"/>
      <c r="AM36" s="77"/>
      <c r="AN36" s="72"/>
      <c r="AO36" s="74"/>
      <c r="AP36" s="77"/>
      <c r="AQ36" s="72"/>
      <c r="AR36" s="74"/>
      <c r="AS36" s="77"/>
      <c r="AT36" s="72"/>
      <c r="AU36" s="28"/>
      <c r="AV36" s="151"/>
      <c r="AW36" s="29"/>
      <c r="AX36" s="82"/>
      <c r="AY36" s="77"/>
      <c r="AZ36" s="118"/>
      <c r="BA36" s="1" t="s">
        <v>80</v>
      </c>
    </row>
    <row r="37" spans="2:53" ht="13.5" customHeight="1">
      <c r="B37" s="106"/>
      <c r="C37" s="107"/>
      <c r="D37" s="110"/>
      <c r="E37" s="107"/>
      <c r="F37" s="136"/>
      <c r="G37" s="137"/>
      <c r="H37" s="133"/>
      <c r="I37" s="125"/>
      <c r="J37" s="126"/>
      <c r="K37" s="127" t="str">
        <f>IF(I37&gt;0,DATE($I$9+2018,3,31),"")</f>
        <v/>
      </c>
      <c r="L37" s="128"/>
      <c r="M37" s="112" t="str">
        <f t="shared" ref="M37" si="6">IF(DAY(I37)=1,DATE(YEAR(I37)+10,MONTH(I37),1),IF(DAY(I37)&gt;1,DATE(YEAR(I37)+10,MONTH(I37)+1,1),""))</f>
        <v/>
      </c>
      <c r="N37" s="73"/>
      <c r="O37" s="76" t="str">
        <f>IF(AND(DATE($I$9+2018,3,31)&gt;=$F37,$F37&lt;&gt;"",$N37&lt;&gt;""),"○",IF(AND(DATE($I$9+2018,3,31)&lt;$F37,$N37&lt;&gt;""),"－",IF(AND($F37="",$N37&lt;&gt;""),"×","")))</f>
        <v/>
      </c>
      <c r="P37" s="72" t="str">
        <f>IF(AND($M37&lt;=N$20,$I38="",$N37&lt;&gt;""),"○",IF(AND($M37&lt;=N$20,$I38&gt;N$20,$I38&lt;&gt;"",$N37&lt;&gt;""),"○",IF(OR($M37="",N$37=""),"","－")))</f>
        <v/>
      </c>
      <c r="Q37" s="73"/>
      <c r="R37" s="76" t="str">
        <f>IF(AND(DATE($I$9+2018,4,30)&gt;=$F37,$F37&lt;&gt;"",$Q37&lt;&gt;""),"○",IF(AND(DATE($I$9+2018,4,30)&lt;$F37,$Q37&lt;&gt;""),"－",IF(AND($F37="",$Q37&lt;&gt;""),"×","")))</f>
        <v/>
      </c>
      <c r="S37" s="123" t="str">
        <f>IF(AND($M37&lt;=Q$20,$I38="",$Q37&lt;&gt;""),"○",IF(AND($M37&lt;=Q$20,$I38&gt;Q$20,$I38&lt;&gt;"",$Q37&lt;&gt;""),"○",IF(OR($M37="",$Q37=""),"","－")))</f>
        <v/>
      </c>
      <c r="T37" s="73"/>
      <c r="U37" s="76" t="str">
        <f>IF(AND(DATE($I$9+2018,5,31)&gt;=$F37,$F37&lt;&gt;"",$T37&lt;&gt;""),"○",IF(AND(DATE($I$9+2018,5,31)&lt;$F37,$T37&lt;&gt;""),"－",IF(AND($F37="",$T37&lt;&gt;""),"×","")))</f>
        <v/>
      </c>
      <c r="V37" s="72" t="str">
        <f>IF(AND($M37&lt;=T$20,$I38="",$T37&lt;&gt;""),"○",IF(AND($M37&lt;=T$20,$I38&gt;T$20,$I38&lt;&gt;"",$T37&lt;&gt;""),"○",IF(OR($M37="",$T37=""),"","－")))</f>
        <v/>
      </c>
      <c r="W37" s="73"/>
      <c r="X37" s="76" t="str">
        <f>IF(AND(DATE($I$9+2018,6,30)&gt;=$F37,$F37&lt;&gt;"",$W37&lt;&gt;""),"○",IF(AND(DATE($I$9+2018,6,30)&lt;$F37,$W37&lt;&gt;""),"－",IF(AND($F37="",$W37&lt;&gt;""),"×","")))</f>
        <v/>
      </c>
      <c r="Y37" s="72" t="str">
        <f>IF(AND($M37&lt;=W$20,$I38="",$W37&lt;&gt;""),"○",IF(AND($M37&lt;=W$20,$I38&gt;W$20,$I38&lt;&gt;"",$W37&lt;&gt;""),"○",IF(OR($M37="",$W37=""),"","－")))</f>
        <v/>
      </c>
      <c r="Z37" s="73"/>
      <c r="AA37" s="76" t="str">
        <f>IF(AND(DATE($I$9+2018,7,31)&gt;=$F37,$F37&lt;&gt;"",$Z37&lt;&gt;""),"○",IF(AND(DATE($I$9+2018,7,31)&lt;$F37,$Z37&lt;&gt;""),"－",IF(AND($F37="",$Z37&lt;&gt;""),"×","")))</f>
        <v/>
      </c>
      <c r="AB37" s="72" t="str">
        <f>IF(AND($M37&lt;=Z$20,$I38="",$Z37&lt;&gt;""),"○",IF(AND($M37&lt;=Z$20,$I38&gt;Z$20,$I38&lt;&gt;"",$Z37&lt;&gt;""),"○",IF(OR($M37="",$Z37=""),"","－")))</f>
        <v/>
      </c>
      <c r="AC37" s="73"/>
      <c r="AD37" s="76" t="str">
        <f>IF(AND(DATE($I$9+2018,8,31)&gt;=$F37,$F37&lt;&gt;"",$AC37&lt;&gt;""),"○",IF(AND(DATE($I$9+2018,8,31)&lt;$F37,$AC37&lt;&gt;""),"－",IF(AND($F37="",$AC37&lt;&gt;""),"×","")))</f>
        <v/>
      </c>
      <c r="AE37" s="72" t="str">
        <f>IF(AND($M37&lt;=AC$20,$I38="",$AC37&lt;&gt;""),"○",IF(AND($M37&lt;=AC$20,$I38&gt;AC$20,$I38&lt;&gt;"",$AC37&lt;&gt;""),"○",IF(OR($M37="",$AC37=""),"","－")))</f>
        <v/>
      </c>
      <c r="AF37" s="73"/>
      <c r="AG37" s="76" t="str">
        <f>IF(AND(DATE($I$9+2018,9,30)&gt;=$F37,$F37&lt;&gt;"",$AF37&lt;&gt;""),"○",IF(AND(DATE($I$9+2018,9,30)&lt;$F37,$AF37&lt;&gt;""),"－",IF(AND($F37="",$AF37&lt;&gt;""),"×","")))</f>
        <v/>
      </c>
      <c r="AH37" s="72" t="str">
        <f>IF(AND($M37&lt;=AF$20,$I38="",$AF37&lt;&gt;""),"○",IF(AND($M37&lt;=AF$20,$I38&gt;AF$20,$I38&lt;&gt;"",$AF37&lt;&gt;""),"○",IF(OR($M37="",$AF37=""),"","－")))</f>
        <v/>
      </c>
      <c r="AI37" s="73"/>
      <c r="AJ37" s="76" t="str">
        <f>IF(AND(DATE($I$9+2018,10,31)&gt;=$F37,$F37&lt;&gt;"",$AI37&lt;&gt;""),"○",IF(AND(DATE($I$9+2018,10,31)&lt;$F37,$AI37&lt;&gt;""),"－",IF(AND($F37="",$AI37&lt;&gt;""),"×","")))</f>
        <v/>
      </c>
      <c r="AK37" s="72" t="str">
        <f>IF(AND($M37&lt;=AI$20,$I38="",$AI37&lt;&gt;""),"○",IF(AND($M37&lt;=AI$20,$I38&gt;AI$20,$I38&lt;&gt;"",$AI37&lt;&gt;""),"○",IF(OR($M37="",$AI37=""),"","－")))</f>
        <v/>
      </c>
      <c r="AL37" s="73"/>
      <c r="AM37" s="76" t="str">
        <f>IF(AND(DATE($I$9+2018,11,30)&gt;=$F37,$F37&lt;&gt;"",$AL37&lt;&gt;""),"○",IF(AND(DATE($I$9+2018,11,30)&lt;$F37,$AL37&lt;&gt;""),"－",IF(AND($F37="",$AL37&lt;&gt;""),"×","")))</f>
        <v/>
      </c>
      <c r="AN37" s="72" t="str">
        <f>IF(AND($M37&lt;=AL$20,$I38="",$AL37&lt;&gt;""),"○",IF(AND($M37&lt;=AL$20,$I38&gt;AL$20,$I38&lt;&gt;"",$AL37&lt;&gt;""),"○",IF(OR($M37="",$AL37=""),"","－")))</f>
        <v/>
      </c>
      <c r="AO37" s="73"/>
      <c r="AP37" s="76" t="str">
        <f>IF(AND(DATE($I$9+2018,12,31)&gt;=$F37,$F37&lt;&gt;"",$AO37&lt;&gt;""),"○",IF(AND(DATE($I$9+2018,12,31)&lt;$F37,$AO37&lt;&gt;""),"－",IF(AND($F37="",$AO37&lt;&gt;""),"×","")))</f>
        <v/>
      </c>
      <c r="AQ37" s="72" t="str">
        <f>IF(AND($M37&lt;=AO$20,$I38="",$AO37&lt;&gt;""),"○",IF(AND($M37&lt;=AO$20,$I38&gt;AO$20,$I38&lt;&gt;"",$AO37&lt;&gt;""),"○",IF(OR($M37="",$AO37=""),"","－")))</f>
        <v/>
      </c>
      <c r="AR37" s="73"/>
      <c r="AS37" s="76" t="str">
        <f>IF(AND(DATE($I$9+2019,1,31)&gt;=$F37,$F37&lt;&gt;"",$AR37&lt;&gt;""),"○",IF(AND(DATE($I$9+2019,1,31)&lt;$F37,$AR37&lt;&gt;""),"－",IF(AND($F37="",$AR37&lt;&gt;""),"×","")))</f>
        <v/>
      </c>
      <c r="AT37" s="72" t="str">
        <f>IF(AND($M37&lt;=AR$20,$I38="",$AR37&lt;&gt;""),"○",IF(AND($M37&lt;=AR$20,$I38&gt;AR$20,$I38&lt;&gt;"",$AR37&lt;&gt;""),"○",IF(OR($M37="",$AR37=""),"","－")))</f>
        <v/>
      </c>
      <c r="AU37" s="28"/>
      <c r="AV37" s="151"/>
      <c r="AW37" s="29"/>
      <c r="AX37" s="81"/>
      <c r="AY37" s="76" t="str">
        <f>IF(AND(DATE($I$9+2019,2,28)&gt;=$F37,$F37&lt;&gt;"",$AX37&lt;&gt;""),"○",IF(AND(DATE($I$9+2019,2,28)&lt;$F37,$AX37&lt;&gt;""),"－",IF(AND($F37="",$AX37&lt;&gt;""),"×","")))</f>
        <v/>
      </c>
      <c r="AZ37" s="118" t="str">
        <f>IF(AND($M37&lt;=AX$20,$I38="",$AX37&lt;&gt;""),"○",IF(AND($M37&lt;=AX$20,$I38&gt;AX$20,$I38&lt;&gt;"",$AX37&lt;&gt;""),"○",IF(OR($M37="",$AX37=""),"","－")))</f>
        <v/>
      </c>
      <c r="BA37" s="1" t="s">
        <v>81</v>
      </c>
    </row>
    <row r="38" spans="2:53">
      <c r="B38" s="129"/>
      <c r="C38" s="130"/>
      <c r="D38" s="131"/>
      <c r="E38" s="130"/>
      <c r="F38" s="138"/>
      <c r="G38" s="139"/>
      <c r="H38" s="134"/>
      <c r="I38" s="140"/>
      <c r="J38" s="141"/>
      <c r="K38" s="142" t="str">
        <f>IF(I37&gt;0,DATEDIF(I37,K37,"Y")&amp;"年"&amp;DATEDIF(I37,K37,"YM")&amp;"月","")</f>
        <v/>
      </c>
      <c r="L38" s="143"/>
      <c r="M38" s="132"/>
      <c r="N38" s="74"/>
      <c r="O38" s="77"/>
      <c r="P38" s="72"/>
      <c r="Q38" s="74"/>
      <c r="R38" s="77"/>
      <c r="S38" s="124"/>
      <c r="T38" s="74"/>
      <c r="U38" s="77"/>
      <c r="V38" s="72"/>
      <c r="W38" s="74"/>
      <c r="X38" s="77"/>
      <c r="Y38" s="72"/>
      <c r="Z38" s="74"/>
      <c r="AA38" s="77"/>
      <c r="AB38" s="72"/>
      <c r="AC38" s="74"/>
      <c r="AD38" s="77"/>
      <c r="AE38" s="72"/>
      <c r="AF38" s="74"/>
      <c r="AG38" s="77"/>
      <c r="AH38" s="72"/>
      <c r="AI38" s="74"/>
      <c r="AJ38" s="77"/>
      <c r="AK38" s="72"/>
      <c r="AL38" s="74"/>
      <c r="AM38" s="77"/>
      <c r="AN38" s="72"/>
      <c r="AO38" s="74"/>
      <c r="AP38" s="77"/>
      <c r="AQ38" s="72"/>
      <c r="AR38" s="74"/>
      <c r="AS38" s="77"/>
      <c r="AT38" s="72"/>
      <c r="AU38" s="28"/>
      <c r="AV38" s="151"/>
      <c r="AW38" s="29"/>
      <c r="AX38" s="82"/>
      <c r="AY38" s="77"/>
      <c r="AZ38" s="118"/>
    </row>
    <row r="39" spans="2:53" ht="13.5" customHeight="1">
      <c r="B39" s="106"/>
      <c r="C39" s="107"/>
      <c r="D39" s="110"/>
      <c r="E39" s="107"/>
      <c r="F39" s="136"/>
      <c r="G39" s="137"/>
      <c r="H39" s="133"/>
      <c r="I39" s="125"/>
      <c r="J39" s="126"/>
      <c r="K39" s="127" t="str">
        <f>IF(I39&gt;0,DATE($I$9+2018,3,31),"")</f>
        <v/>
      </c>
      <c r="L39" s="128"/>
      <c r="M39" s="112" t="str">
        <f>IF(DAY(I39)=1,DATE(YEAR(I39)+10,MONTH(I39),1),IF(DAY(I39)&gt;1,DATE(YEAR(I39)+10,MONTH(I39)+1,1),""))</f>
        <v/>
      </c>
      <c r="N39" s="80"/>
      <c r="O39" s="76" t="str">
        <f>IF(AND(DATE($I$9+2018,3,31)&gt;=$F39,$F39&lt;&gt;"",$N39&lt;&gt;""),"○",IF(AND(DATE($I$9+2018,3,31)&lt;$F39,$N39&lt;&gt;""),"－",IF(AND($F39="",$N39&lt;&gt;""),"×","")))</f>
        <v/>
      </c>
      <c r="P39" s="72" t="str">
        <f>IF(AND($M39&lt;=N$20,$I40="",$N39&lt;&gt;""),"○",IF(AND($M39&lt;=N$20,$I40&gt;N$20,$I40&lt;&gt;"",$N39&lt;&gt;""),"○",IF(OR($M39="",N$39=""),"","－")))</f>
        <v/>
      </c>
      <c r="Q39" s="80"/>
      <c r="R39" s="76" t="str">
        <f>IF(AND(DATE($I$9+2018,4,30)&gt;=$F39,$F39&lt;&gt;"",$Q39&lt;&gt;""),"○",IF(AND(DATE($I$9+2018,4,30)&lt;$F39,$Q39&lt;&gt;""),"－",IF(AND($F39="",$Q39&lt;&gt;""),"×","")))</f>
        <v/>
      </c>
      <c r="S39" s="123" t="str">
        <f>IF(AND($M39&lt;=Q$20,$I40="",$Q39&lt;&gt;""),"○",IF(AND($M39&lt;=Q$20,$I40&gt;Q$20,$I40&lt;&gt;"",$Q39&lt;&gt;""),"○",IF(OR($M39="",$Q39=""),"","－")))</f>
        <v/>
      </c>
      <c r="T39" s="80"/>
      <c r="U39" s="76" t="str">
        <f>IF(AND(DATE($I$9+2018,5,31)&gt;=$F39,$F39&lt;&gt;"",$T39&lt;&gt;""),"○",IF(AND(DATE($I$9+2018,5,31)&lt;$F39,$T39&lt;&gt;""),"－",IF(AND($F39="",$T39&lt;&gt;""),"×","")))</f>
        <v/>
      </c>
      <c r="V39" s="72" t="str">
        <f>IF(AND($M39&lt;=T$20,$I40="",$T39&lt;&gt;""),"○",IF(AND($M39&lt;=T$20,$I40&gt;T$20,$I40&lt;&gt;"",$T39&lt;&gt;""),"○",IF(OR($M39="",$T39=""),"","－")))</f>
        <v/>
      </c>
      <c r="W39" s="80"/>
      <c r="X39" s="76" t="str">
        <f>IF(AND(DATE($I$9+2018,6,30)&gt;=$F39,$F39&lt;&gt;"",$W39&lt;&gt;""),"○",IF(AND(DATE($I$9+2018,6,30)&lt;$F39,$W39&lt;&gt;""),"－",IF(AND($F39="",$W39&lt;&gt;""),"×","")))</f>
        <v/>
      </c>
      <c r="Y39" s="72" t="str">
        <f>IF(AND($M39&lt;=W$20,$I40="",$W39&lt;&gt;""),"○",IF(AND($M39&lt;=W$20,$I40&gt;W$20,$I40&lt;&gt;"",$W39&lt;&gt;""),"○",IF(OR($M39="",$W39=""),"","－")))</f>
        <v/>
      </c>
      <c r="Z39" s="80"/>
      <c r="AA39" s="76" t="str">
        <f>IF(AND(DATE($I$9+2018,7,31)&gt;=$F39,$F39&lt;&gt;"",$Z39&lt;&gt;""),"○",IF(AND(DATE($I$9+2018,7,31)&lt;$F39,$Z39&lt;&gt;""),"－",IF(AND($F39="",$Z39&lt;&gt;""),"×","")))</f>
        <v/>
      </c>
      <c r="AB39" s="72" t="str">
        <f>IF(AND($M39&lt;=Z$20,$I40="",$Z39&lt;&gt;""),"○",IF(AND($M39&lt;=Z$20,$I40&gt;Z$20,$I40&lt;&gt;"",$Z39&lt;&gt;""),"○",IF(OR($M39="",$Z39=""),"","－")))</f>
        <v/>
      </c>
      <c r="AC39" s="80"/>
      <c r="AD39" s="76" t="str">
        <f>IF(AND(DATE($I$9+2018,8,31)&gt;=$F39,$F39&lt;&gt;"",$AC39&lt;&gt;""),"○",IF(AND(DATE($I$9+2018,8,31)&lt;$F39,$AC39&lt;&gt;""),"－",IF(AND($F39="",$AC39&lt;&gt;""),"×","")))</f>
        <v/>
      </c>
      <c r="AE39" s="72" t="str">
        <f>IF(AND($M39&lt;=AC$20,$I40="",$AC39&lt;&gt;""),"○",IF(AND($M39&lt;=AC$20,$I40&gt;AC$20,$I40&lt;&gt;"",$AC39&lt;&gt;""),"○",IF(OR($M39="",$AC39=""),"","－")))</f>
        <v/>
      </c>
      <c r="AF39" s="80"/>
      <c r="AG39" s="76" t="str">
        <f>IF(AND(DATE($I$9+2018,9,30)&gt;=$F39,$F39&lt;&gt;"",$AF39&lt;&gt;""),"○",IF(AND(DATE($I$9+2018,9,30)&lt;$F39,$AF39&lt;&gt;""),"－",IF(AND($F39="",$AF39&lt;&gt;""),"×","")))</f>
        <v/>
      </c>
      <c r="AH39" s="72" t="str">
        <f>IF(AND($M39&lt;=AF$20,$I40="",$AF39&lt;&gt;""),"○",IF(AND($M39&lt;=AF$20,$I40&gt;AF$20,$I40&lt;&gt;"",$AF39&lt;&gt;""),"○",IF(OR($M39="",$AF39=""),"","－")))</f>
        <v/>
      </c>
      <c r="AI39" s="80"/>
      <c r="AJ39" s="76" t="str">
        <f>IF(AND(DATE($I$9+2018,10,31)&gt;=$F39,$F39&lt;&gt;"",$AI39&lt;&gt;""),"○",IF(AND(DATE($I$9+2018,10,31)&lt;$F39,$AI39&lt;&gt;""),"－",IF(AND($F39="",$AI39&lt;&gt;""),"×","")))</f>
        <v/>
      </c>
      <c r="AK39" s="72" t="str">
        <f>IF(AND($M39&lt;=AI$20,$I40="",$AI39&lt;&gt;""),"○",IF(AND($M39&lt;=AI$20,$I40&gt;AI$20,$I40&lt;&gt;"",$AI39&lt;&gt;""),"○",IF(OR($M39="",$AI39=""),"","－")))</f>
        <v/>
      </c>
      <c r="AL39" s="80"/>
      <c r="AM39" s="76" t="str">
        <f>IF(AND(DATE($I$9+2018,11,30)&gt;=$F39,$F39&lt;&gt;"",$AL39&lt;&gt;""),"○",IF(AND(DATE($I$9+2018,11,30)&lt;$F39,$AL39&lt;&gt;""),"－",IF(AND($F39="",$AL39&lt;&gt;""),"×","")))</f>
        <v/>
      </c>
      <c r="AN39" s="72" t="str">
        <f>IF(AND($M39&lt;=AL$20,$I40="",$AL39&lt;&gt;""),"○",IF(AND($M39&lt;=AL$20,$I40&gt;AL$20,$I40&lt;&gt;"",$AL39&lt;&gt;""),"○",IF(OR($M39="",$AL39=""),"","－")))</f>
        <v/>
      </c>
      <c r="AO39" s="80"/>
      <c r="AP39" s="76" t="str">
        <f>IF(AND(DATE($I$9+2018,12,31)&gt;=$F39,$F39&lt;&gt;"",$AO39&lt;&gt;""),"○",IF(AND(DATE($I$9+2018,12,31)&lt;$F39,$AO39&lt;&gt;""),"－",IF(AND($F39="",$AO39&lt;&gt;""),"×","")))</f>
        <v/>
      </c>
      <c r="AQ39" s="72" t="str">
        <f>IF(AND($M39&lt;=AO$20,$I40="",$AO39&lt;&gt;""),"○",IF(AND($M39&lt;=AO$20,$I40&gt;AO$20,$I40&lt;&gt;"",$AO39&lt;&gt;""),"○",IF(OR($M39="",$AO39=""),"","－")))</f>
        <v/>
      </c>
      <c r="AR39" s="80"/>
      <c r="AS39" s="76" t="str">
        <f>IF(AND(DATE($I$9+2019,1,31)&gt;=$F39,$F39&lt;&gt;"",$AR39&lt;&gt;""),"○",IF(AND(DATE($I$9+2019,1,31)&lt;$F39,$AR39&lt;&gt;""),"－",IF(AND($F39="",$AR39&lt;&gt;""),"×","")))</f>
        <v/>
      </c>
      <c r="AT39" s="72" t="str">
        <f>IF(AND($M39&lt;=AR$20,$I40="",$AR39&lt;&gt;""),"○",IF(AND($M39&lt;=AR$20,$I40&gt;AR$20,$I40&lt;&gt;"",$AR39&lt;&gt;""),"○",IF(OR($M39="",$AR39=""),"","－")))</f>
        <v/>
      </c>
      <c r="AU39" s="28"/>
      <c r="AV39" s="151"/>
      <c r="AW39" s="29"/>
      <c r="AX39" s="117"/>
      <c r="AY39" s="76" t="str">
        <f>IF(AND(DATE($I$9+2019,2,28)&gt;=$F39,$F39&lt;&gt;"",$AX39&lt;&gt;""),"○",IF(AND(DATE($I$9+2019,2,28)&lt;$F39,$AX39&lt;&gt;""),"－",IF(AND($F39="",$AX39&lt;&gt;""),"×","")))</f>
        <v/>
      </c>
      <c r="AZ39" s="118" t="str">
        <f>IF(AND($M39&lt;=AX$20,$I40="",$AX39&lt;&gt;""),"○",IF(AND($M39&lt;=AX$20,$I40&gt;AX$20,$I40&lt;&gt;"",$AX39&lt;&gt;""),"○",IF(OR($M39="",$AX39=""),"","－")))</f>
        <v/>
      </c>
    </row>
    <row r="40" spans="2:53">
      <c r="B40" s="129"/>
      <c r="C40" s="130"/>
      <c r="D40" s="131"/>
      <c r="E40" s="130"/>
      <c r="F40" s="138"/>
      <c r="G40" s="139"/>
      <c r="H40" s="134"/>
      <c r="I40" s="140"/>
      <c r="J40" s="141"/>
      <c r="K40" s="142" t="str">
        <f t="shared" ref="K40" si="7">IF(I39&gt;0,DATEDIF(I39,K39,"Y")&amp;"年"&amp;DATEDIF(I39,K39,"YM")&amp;"月","")</f>
        <v/>
      </c>
      <c r="L40" s="143"/>
      <c r="M40" s="132"/>
      <c r="N40" s="74"/>
      <c r="O40" s="77"/>
      <c r="P40" s="72"/>
      <c r="Q40" s="74"/>
      <c r="R40" s="77"/>
      <c r="S40" s="124"/>
      <c r="T40" s="74"/>
      <c r="U40" s="77"/>
      <c r="V40" s="72"/>
      <c r="W40" s="74"/>
      <c r="X40" s="77"/>
      <c r="Y40" s="72"/>
      <c r="Z40" s="74"/>
      <c r="AA40" s="77"/>
      <c r="AB40" s="72"/>
      <c r="AC40" s="74"/>
      <c r="AD40" s="77"/>
      <c r="AE40" s="72"/>
      <c r="AF40" s="74"/>
      <c r="AG40" s="77"/>
      <c r="AH40" s="72"/>
      <c r="AI40" s="74"/>
      <c r="AJ40" s="77"/>
      <c r="AK40" s="72"/>
      <c r="AL40" s="74"/>
      <c r="AM40" s="77"/>
      <c r="AN40" s="72"/>
      <c r="AO40" s="74"/>
      <c r="AP40" s="77"/>
      <c r="AQ40" s="72"/>
      <c r="AR40" s="74"/>
      <c r="AS40" s="77"/>
      <c r="AT40" s="72"/>
      <c r="AU40" s="28"/>
      <c r="AV40" s="151"/>
      <c r="AW40" s="29"/>
      <c r="AX40" s="82"/>
      <c r="AY40" s="77"/>
      <c r="AZ40" s="118"/>
    </row>
    <row r="41" spans="2:53" ht="13.5" customHeight="1">
      <c r="B41" s="106"/>
      <c r="C41" s="107"/>
      <c r="D41" s="110"/>
      <c r="E41" s="107"/>
      <c r="F41" s="136"/>
      <c r="G41" s="137"/>
      <c r="H41" s="133"/>
      <c r="I41" s="125"/>
      <c r="J41" s="126"/>
      <c r="K41" s="127" t="str">
        <f>IF(I41&gt;0,DATE($I$9+2018,3,31),"")</f>
        <v/>
      </c>
      <c r="L41" s="128"/>
      <c r="M41" s="112" t="str">
        <f t="shared" ref="M41" si="8">IF(DAY(I41)=1,DATE(YEAR(I41)+10,MONTH(I41),1),IF(DAY(I41)&gt;1,DATE(YEAR(I41)+10,MONTH(I41)+1,1),""))</f>
        <v/>
      </c>
      <c r="N41" s="73"/>
      <c r="O41" s="76" t="str">
        <f>IF(AND(DATE($I$9+2018,3,31)&gt;=$F41,$F41&lt;&gt;"",$N41&lt;&gt;""),"○",IF(AND(DATE($I$9+2018,3,31)&lt;$F41,$N41&lt;&gt;""),"－",IF(AND($F41="",$N41&lt;&gt;""),"×","")))</f>
        <v/>
      </c>
      <c r="P41" s="72" t="str">
        <f>IF(AND($M41&lt;=N$20,$I42="",$N41&lt;&gt;""),"○",IF(AND($M41&lt;=N$20,$I42&gt;N$20,$I42&lt;&gt;"",$N41&lt;&gt;""),"○",IF(OR($M41="",N$41=""),"","－")))</f>
        <v/>
      </c>
      <c r="Q41" s="73"/>
      <c r="R41" s="76" t="str">
        <f>IF(AND(DATE($I$9+2018,4,30)&gt;=$F41,$F41&lt;&gt;"",$Q41&lt;&gt;""),"○",IF(AND(DATE($I$9+2018,4,30)&lt;$F41,$Q41&lt;&gt;""),"－",IF(AND($F41="",$Q41&lt;&gt;""),"×","")))</f>
        <v/>
      </c>
      <c r="S41" s="123" t="str">
        <f>IF(AND($M41&lt;=Q$20,$I42="",$Q41&lt;&gt;""),"○",IF(AND($M41&lt;=Q$20,$I42&gt;Q$20,$I42&lt;&gt;"",$Q41&lt;&gt;""),"○",IF(OR($M41="",$Q41=""),"","－")))</f>
        <v/>
      </c>
      <c r="T41" s="73"/>
      <c r="U41" s="76" t="str">
        <f>IF(AND(DATE($I$9+2018,5,31)&gt;=$F41,$F41&lt;&gt;"",$T41&lt;&gt;""),"○",IF(AND(DATE($I$9+2018,5,31)&lt;$F41,$T41&lt;&gt;""),"－",IF(AND($F41="",$T41&lt;&gt;""),"×","")))</f>
        <v/>
      </c>
      <c r="V41" s="72" t="str">
        <f>IF(AND($M41&lt;=T$20,$I42="",$T41&lt;&gt;""),"○",IF(AND($M41&lt;=T$20,$I42&gt;T$20,$I42&lt;&gt;"",$T41&lt;&gt;""),"○",IF(OR($M41="",$T41=""),"","－")))</f>
        <v/>
      </c>
      <c r="W41" s="78"/>
      <c r="X41" s="76" t="str">
        <f>IF(AND(DATE($I$9+2018,6,30)&gt;=$F41,$F41&lt;&gt;"",$W41&lt;&gt;""),"○",IF(AND(DATE($I$9+2018,6,30)&lt;$F41,$W41&lt;&gt;""),"－",IF(AND($F41="",$W41&lt;&gt;""),"×","")))</f>
        <v/>
      </c>
      <c r="Y41" s="72" t="str">
        <f>IF(AND($M41&lt;=W$20,$I42="",$W41&lt;&gt;""),"○",IF(AND($M41&lt;=W$20,$I42&gt;W$20,$I42&lt;&gt;"",$W41&lt;&gt;""),"○",IF(OR($M41="",$W41=""),"","－")))</f>
        <v/>
      </c>
      <c r="Z41" s="78"/>
      <c r="AA41" s="76" t="str">
        <f>IF(AND(DATE($I$9+2018,7,31)&gt;=$F41,$F41&lt;&gt;"",$Z41&lt;&gt;""),"○",IF(AND(DATE($I$9+2018,7,31)&lt;$F41,$Z41&lt;&gt;""),"－",IF(AND($F41="",$Z41&lt;&gt;""),"×","")))</f>
        <v/>
      </c>
      <c r="AB41" s="72" t="str">
        <f>IF(AND($M41&lt;=Z$20,$I42="",$Z41&lt;&gt;""),"○",IF(AND($M41&lt;=Z$20,$I42&gt;Z$20,$I42&lt;&gt;"",$Z41&lt;&gt;""),"○",IF(OR($M41="",$Z41=""),"","－")))</f>
        <v/>
      </c>
      <c r="AC41" s="78"/>
      <c r="AD41" s="76" t="str">
        <f>IF(AND(DATE($I$9+2018,8,31)&gt;=$F41,$F41&lt;&gt;"",$AC41&lt;&gt;""),"○",IF(AND(DATE($I$9+2018,8,31)&lt;$F41,$AC41&lt;&gt;""),"－",IF(AND($F41="",$AC41&lt;&gt;""),"×","")))</f>
        <v/>
      </c>
      <c r="AE41" s="72" t="str">
        <f>IF(AND($M41&lt;=AC$20,$I42="",$AC41&lt;&gt;""),"○",IF(AND($M41&lt;=AC$20,$I42&gt;AC$20,$I42&lt;&gt;"",$AC41&lt;&gt;""),"○",IF(OR($M41="",$AC41=""),"","－")))</f>
        <v/>
      </c>
      <c r="AF41" s="73"/>
      <c r="AG41" s="76" t="str">
        <f>IF(AND(DATE($I$9+2018,9,30)&gt;=$F41,$F41&lt;&gt;"",$AF41&lt;&gt;""),"○",IF(AND(DATE($I$9+2018,9,30)&lt;$F41,$AF41&lt;&gt;""),"－",IF(AND($F41="",$AF41&lt;&gt;""),"×","")))</f>
        <v/>
      </c>
      <c r="AH41" s="72" t="str">
        <f>IF(AND($M41&lt;=AF$20,$I42="",$AF41&lt;&gt;""),"○",IF(AND($M41&lt;=AF$20,$I42&gt;AF$20,$I42&lt;&gt;"",$AF41&lt;&gt;""),"○",IF(OR($M41="",$AF41=""),"","－")))</f>
        <v/>
      </c>
      <c r="AI41" s="78"/>
      <c r="AJ41" s="76" t="str">
        <f>IF(AND(DATE($I$9+2018,10,31)&gt;=$F41,$F41&lt;&gt;"",$AI41&lt;&gt;""),"○",IF(AND(DATE($I$9+2018,10,31)&lt;$F41,$AI41&lt;&gt;""),"－",IF(AND($F41="",$AI41&lt;&gt;""),"×","")))</f>
        <v/>
      </c>
      <c r="AK41" s="72" t="str">
        <f>IF(AND($M41&lt;=AI$20,$I42="",$AI41&lt;&gt;""),"○",IF(AND($M41&lt;=AI$20,$I42&gt;AI$20,$I42&lt;&gt;"",$AI41&lt;&gt;""),"○",IF(OR($M41="",$AI41=""),"","－")))</f>
        <v/>
      </c>
      <c r="AL41" s="78"/>
      <c r="AM41" s="76" t="str">
        <f>IF(AND(DATE($I$9+2018,11,30)&gt;=$F41,$F41&lt;&gt;"",$AL41&lt;&gt;""),"○",IF(AND(DATE($I$9+2018,11,30)&lt;$F41,$AL41&lt;&gt;""),"－",IF(AND($F41="",$AL41&lt;&gt;""),"×","")))</f>
        <v/>
      </c>
      <c r="AN41" s="72" t="str">
        <f>IF(AND($M41&lt;=AL$20,$I42="",$AL41&lt;&gt;""),"○",IF(AND($M41&lt;=AL$20,$I42&gt;AL$20,$I42&lt;&gt;"",$AL41&lt;&gt;""),"○",IF(OR($M41="",$AL41=""),"","－")))</f>
        <v/>
      </c>
      <c r="AO41" s="73"/>
      <c r="AP41" s="76" t="str">
        <f>IF(AND(DATE($I$9+2018,12,31)&gt;=$F41,$F41&lt;&gt;"",$AO41&lt;&gt;""),"○",IF(AND(DATE($I$9+2018,12,31)&lt;$F41,$AO41&lt;&gt;""),"－",IF(AND($F41="",$AO41&lt;&gt;""),"×","")))</f>
        <v/>
      </c>
      <c r="AQ41" s="72" t="str">
        <f>IF(AND($M41&lt;=AO$20,$I42="",$AO41&lt;&gt;""),"○",IF(AND($M41&lt;=AO$20,$I42&gt;AO$20,$I42&lt;&gt;"",$AO41&lt;&gt;""),"○",IF(OR($M41="",$AO41=""),"","－")))</f>
        <v/>
      </c>
      <c r="AR41" s="78"/>
      <c r="AS41" s="76" t="str">
        <f>IF(AND(DATE($I$9+2019,1,31)&gt;=$F41,$F41&lt;&gt;"",$AR41&lt;&gt;""),"○",IF(AND(DATE($I$9+2019,1,31)&lt;$F41,$AR41&lt;&gt;""),"－",IF(AND($F41="",$AR41&lt;&gt;""),"×","")))</f>
        <v/>
      </c>
      <c r="AT41" s="72" t="str">
        <f>IF(AND($M41&lt;=AR$20,$I42="",$AR41&lt;&gt;""),"○",IF(AND($M41&lt;=AR$20,$I42&gt;AR$20,$I42&lt;&gt;"",$AR41&lt;&gt;""),"○",IF(OR($M41="",$AR41=""),"","－")))</f>
        <v/>
      </c>
      <c r="AU41" s="28"/>
      <c r="AV41" s="151"/>
      <c r="AW41" s="29"/>
      <c r="AX41" s="81"/>
      <c r="AY41" s="76" t="str">
        <f>IF(AND(DATE($I$9+2019,2,28)&gt;=$F41,$F41&lt;&gt;"",$AX41&lt;&gt;""),"○",IF(AND(DATE($I$9+2019,2,28)&lt;$F41,$AX41&lt;&gt;""),"－",IF(AND($F41="",$AX41&lt;&gt;""),"×","")))</f>
        <v/>
      </c>
      <c r="AZ41" s="118" t="str">
        <f>IF(AND($M41&lt;=AX$20,$I42="",$AX41&lt;&gt;""),"○",IF(AND($M41&lt;=AX$20,$I42&gt;AX$20,$I42&lt;&gt;"",$AX41&lt;&gt;""),"○",IF(OR($M41="",$AX41=""),"","－")))</f>
        <v/>
      </c>
    </row>
    <row r="42" spans="2:53">
      <c r="B42" s="129"/>
      <c r="C42" s="130"/>
      <c r="D42" s="131"/>
      <c r="E42" s="130"/>
      <c r="F42" s="138"/>
      <c r="G42" s="139"/>
      <c r="H42" s="134"/>
      <c r="I42" s="140"/>
      <c r="J42" s="141"/>
      <c r="K42" s="142" t="str">
        <f t="shared" ref="K42" si="9">IF(I41&gt;0,DATEDIF(I41,K41,"Y")&amp;"年"&amp;DATEDIF(I41,K41,"YM")&amp;"月","")</f>
        <v/>
      </c>
      <c r="L42" s="143"/>
      <c r="M42" s="132"/>
      <c r="N42" s="74"/>
      <c r="O42" s="77"/>
      <c r="P42" s="72"/>
      <c r="Q42" s="74"/>
      <c r="R42" s="77"/>
      <c r="S42" s="124"/>
      <c r="T42" s="74"/>
      <c r="U42" s="77"/>
      <c r="V42" s="72"/>
      <c r="W42" s="79"/>
      <c r="X42" s="77"/>
      <c r="Y42" s="72"/>
      <c r="Z42" s="79"/>
      <c r="AA42" s="77"/>
      <c r="AB42" s="72"/>
      <c r="AC42" s="79"/>
      <c r="AD42" s="77"/>
      <c r="AE42" s="72"/>
      <c r="AF42" s="74"/>
      <c r="AG42" s="77"/>
      <c r="AH42" s="72"/>
      <c r="AI42" s="79"/>
      <c r="AJ42" s="77"/>
      <c r="AK42" s="72"/>
      <c r="AL42" s="79"/>
      <c r="AM42" s="77"/>
      <c r="AN42" s="72"/>
      <c r="AO42" s="74"/>
      <c r="AP42" s="77"/>
      <c r="AQ42" s="72"/>
      <c r="AR42" s="79"/>
      <c r="AS42" s="77"/>
      <c r="AT42" s="72"/>
      <c r="AU42" s="28"/>
      <c r="AV42" s="151"/>
      <c r="AW42" s="29"/>
      <c r="AX42" s="82"/>
      <c r="AY42" s="77"/>
      <c r="AZ42" s="118"/>
    </row>
    <row r="43" spans="2:53">
      <c r="B43" s="106"/>
      <c r="C43" s="107"/>
      <c r="D43" s="110"/>
      <c r="E43" s="107"/>
      <c r="F43" s="136"/>
      <c r="G43" s="137"/>
      <c r="H43" s="133"/>
      <c r="I43" s="125"/>
      <c r="J43" s="126"/>
      <c r="K43" s="127" t="str">
        <f>IF(I43&gt;0,DATE($I$9+2018,3,31),"")</f>
        <v/>
      </c>
      <c r="L43" s="128"/>
      <c r="M43" s="112" t="str">
        <f t="shared" ref="M43" si="10">IF(DAY(I43)=1,DATE(YEAR(I43)+10,MONTH(I43),1),IF(DAY(I43)&gt;1,DATE(YEAR(I43)+10,MONTH(I43)+1,1),""))</f>
        <v/>
      </c>
      <c r="N43" s="80"/>
      <c r="O43" s="76" t="str">
        <f>IF(AND(DATE($I$9+2018,3,31)&gt;=$F43,$F43&lt;&gt;"",$N43&lt;&gt;""),"○",IF(AND(DATE($I$9+2018,3,31)&lt;$F43,$N43&lt;&gt;""),"－",IF(AND($F43="",$N43&lt;&gt;""),"×","")))</f>
        <v/>
      </c>
      <c r="P43" s="72" t="str">
        <f>IF(AND($M43&lt;=N$20,$I44="",$N43&lt;&gt;""),"○",IF(AND($M43&lt;=N$20,$I44&gt;N$20,$I44&lt;&gt;"",$N43&lt;&gt;""),"○",IF(OR($M43="",N$43=""),"","－")))</f>
        <v/>
      </c>
      <c r="Q43" s="80"/>
      <c r="R43" s="76" t="str">
        <f>IF(AND(DATE($I$9+2018,4,30)&gt;=$F43,$F43&lt;&gt;"",$Q43&lt;&gt;""),"○",IF(AND(DATE($I$9+2018,4,30)&lt;$F43,$Q43&lt;&gt;""),"－",IF(AND($F43="",$Q43&lt;&gt;""),"×","")))</f>
        <v/>
      </c>
      <c r="S43" s="123" t="str">
        <f>IF(AND($M43&lt;=Q$20,$I44="",$Q43&lt;&gt;""),"○",IF(AND($M43&lt;=Q$20,$I44&gt;Q$20,$I44&lt;&gt;"",$Q43&lt;&gt;""),"○",IF(OR($M43="",$Q43=""),"","－")))</f>
        <v/>
      </c>
      <c r="T43" s="80"/>
      <c r="U43" s="76" t="str">
        <f>IF(AND(DATE($I$9+2018,5,31)&gt;=$F43,$F43&lt;&gt;"",$T43&lt;&gt;""),"○",IF(AND(DATE($I$9+2018,5,31)&lt;$F43,$T43&lt;&gt;""),"－",IF(AND($F43="",$T43&lt;&gt;""),"×","")))</f>
        <v/>
      </c>
      <c r="V43" s="72" t="str">
        <f>IF(AND($M43&lt;=T$20,$I44="",$T43&lt;&gt;""),"○",IF(AND($M43&lt;=T$20,$I44&gt;T$20,$I44&lt;&gt;"",$T43&lt;&gt;""),"○",IF(OR($M43="",$T43=""),"","－")))</f>
        <v/>
      </c>
      <c r="W43" s="85"/>
      <c r="X43" s="76" t="str">
        <f>IF(AND(DATE($I$9+2018,6,30)&gt;=$F43,$F43&lt;&gt;"",$W43&lt;&gt;""),"○",IF(AND(DATE($I$9+2018,6,30)&lt;$F43,$W43&lt;&gt;""),"－",IF(AND($F43="",$W43&lt;&gt;""),"×","")))</f>
        <v/>
      </c>
      <c r="Y43" s="72" t="str">
        <f>IF(AND($M43&lt;=W$20,$I44="",$W43&lt;&gt;""),"○",IF(AND($M43&lt;=W$20,$I44&gt;W$20,$I44&lt;&gt;"",$W43&lt;&gt;""),"○",IF(OR($M43="",$W43=""),"","－")))</f>
        <v/>
      </c>
      <c r="Z43" s="85"/>
      <c r="AA43" s="76" t="str">
        <f>IF(AND(DATE($I$9+2018,7,31)&gt;=$F43,$F43&lt;&gt;"",$Z43&lt;&gt;""),"○",IF(AND(DATE($I$9+2018,7,31)&lt;$F43,$Z43&lt;&gt;""),"－",IF(AND($F43="",$Z43&lt;&gt;""),"×","")))</f>
        <v/>
      </c>
      <c r="AB43" s="72" t="str">
        <f>IF(AND($M43&lt;=Z$20,$I44="",$Z43&lt;&gt;""),"○",IF(AND($M43&lt;=Z$20,$I44&gt;Z$20,$I44&lt;&gt;"",$Z43&lt;&gt;""),"○",IF(OR($M43="",$Z43=""),"","－")))</f>
        <v/>
      </c>
      <c r="AC43" s="85"/>
      <c r="AD43" s="76" t="str">
        <f>IF(AND(DATE($I$9+2018,8,31)&gt;=$F43,$F43&lt;&gt;"",$AC43&lt;&gt;""),"○",IF(AND(DATE($I$9+2018,8,31)&lt;$F43,$AC43&lt;&gt;""),"－",IF(AND($F43="",$AC43&lt;&gt;""),"×","")))</f>
        <v/>
      </c>
      <c r="AE43" s="72" t="str">
        <f>IF(AND($M43&lt;=AC$20,$I44="",$AC43&lt;&gt;""),"○",IF(AND($M43&lt;=AC$20,$I44&gt;AC$20,$I44&lt;&gt;"",$AC43&lt;&gt;""),"○",IF(OR($M43="",$AC43=""),"","－")))</f>
        <v/>
      </c>
      <c r="AF43" s="80"/>
      <c r="AG43" s="76" t="str">
        <f>IF(AND(DATE($I$9+2018,9,30)&gt;=$F43,$F43&lt;&gt;"",$AF43&lt;&gt;""),"○",IF(AND(DATE($I$9+2018,9,30)&lt;$F43,$AF43&lt;&gt;""),"－",IF(AND($F43="",$AF43&lt;&gt;""),"×","")))</f>
        <v/>
      </c>
      <c r="AH43" s="72" t="str">
        <f>IF(AND($M43&lt;=AF$20,$I44="",$AF43&lt;&gt;""),"○",IF(AND($M43&lt;=AF$20,$I44&gt;AF$20,$I44&lt;&gt;"",$AF43&lt;&gt;""),"○",IF(OR($M43="",$AF43=""),"","－")))</f>
        <v/>
      </c>
      <c r="AI43" s="85"/>
      <c r="AJ43" s="76" t="str">
        <f>IF(AND(DATE($I$9+2018,10,31)&gt;=$F43,$F43&lt;&gt;"",$AI43&lt;&gt;""),"○",IF(AND(DATE($I$9+2018,10,31)&lt;$F43,$AI43&lt;&gt;""),"－",IF(AND($F43="",$AI43&lt;&gt;""),"×","")))</f>
        <v/>
      </c>
      <c r="AK43" s="72" t="str">
        <f>IF(AND($M43&lt;=AI$20,$I44="",$AI43&lt;&gt;""),"○",IF(AND($M43&lt;=AI$20,$I44&gt;AI$20,$I44&lt;&gt;"",$AI43&lt;&gt;""),"○",IF(OR($M43="",$AI43=""),"","－")))</f>
        <v/>
      </c>
      <c r="AL43" s="85"/>
      <c r="AM43" s="76" t="str">
        <f>IF(AND(DATE($I$9+2018,11,30)&gt;=$F43,$F43&lt;&gt;"",$AL43&lt;&gt;""),"○",IF(AND(DATE($I$9+2018,11,30)&lt;$F43,$AL43&lt;&gt;""),"－",IF(AND($F43="",$AL43&lt;&gt;""),"×","")))</f>
        <v/>
      </c>
      <c r="AN43" s="72" t="str">
        <f>IF(AND($M43&lt;=AL$20,$I44="",$AL43&lt;&gt;""),"○",IF(AND($M43&lt;=AL$20,$I44&gt;AL$20,$I44&lt;&gt;"",$AL43&lt;&gt;""),"○",IF(OR($M43="",$AL43=""),"","－")))</f>
        <v/>
      </c>
      <c r="AO43" s="80"/>
      <c r="AP43" s="76" t="str">
        <f>IF(AND(DATE($I$9+2018,12,31)&gt;=$F43,$F43&lt;&gt;"",$AO43&lt;&gt;""),"○",IF(AND(DATE($I$9+2018,12,31)&lt;$F43,$AO43&lt;&gt;""),"－",IF(AND($F43="",$AO43&lt;&gt;""),"×","")))</f>
        <v/>
      </c>
      <c r="AQ43" s="72" t="str">
        <f>IF(AND($M43&lt;=AO$20,$I44="",$AO43&lt;&gt;""),"○",IF(AND($M43&lt;=AO$20,$I44&gt;AO$20,$I44&lt;&gt;"",$AO43&lt;&gt;""),"○",IF(OR($M43="",$AO43=""),"","－")))</f>
        <v/>
      </c>
      <c r="AR43" s="85"/>
      <c r="AS43" s="76" t="str">
        <f>IF(AND(DATE($I$9+2019,1,31)&gt;=$F43,$F43&lt;&gt;"",$AR43&lt;&gt;""),"○",IF(AND(DATE($I$9+2019,1,31)&lt;$F43,$AR43&lt;&gt;""),"－",IF(AND($F43="",$AR43&lt;&gt;""),"×","")))</f>
        <v/>
      </c>
      <c r="AT43" s="72" t="str">
        <f>IF(AND($M43&lt;=AR$20,$I44="",$AR43&lt;&gt;""),"○",IF(AND($M43&lt;=AR$20,$I44&gt;AR$20,$I44&lt;&gt;"",$AR43&lt;&gt;""),"○",IF(OR($M43="",$AR43=""),"","－")))</f>
        <v/>
      </c>
      <c r="AU43" s="28"/>
      <c r="AV43" s="151"/>
      <c r="AW43" s="29"/>
      <c r="AX43" s="117"/>
      <c r="AY43" s="76" t="str">
        <f>IF(AND(DATE($I$9+2019,2,28)&gt;=$F43,$F43&lt;&gt;"",$AX43&lt;&gt;""),"○",IF(AND(DATE($I$9+2019,2,28)&lt;$F43,$AX43&lt;&gt;""),"－",IF(AND($F43="",$AX43&lt;&gt;""),"×","")))</f>
        <v/>
      </c>
      <c r="AZ43" s="118" t="str">
        <f>IF(AND($M43&lt;=AX$20,$I44="",$AX43&lt;&gt;""),"○",IF(AND($M43&lt;=AX$20,$I44&gt;AX$20,$I44&lt;&gt;"",$AX43&lt;&gt;""),"○",IF(OR($M43="",$AX43=""),"","－")))</f>
        <v/>
      </c>
    </row>
    <row r="44" spans="2:53">
      <c r="B44" s="129"/>
      <c r="C44" s="130"/>
      <c r="D44" s="131"/>
      <c r="E44" s="130"/>
      <c r="F44" s="138"/>
      <c r="G44" s="139"/>
      <c r="H44" s="134"/>
      <c r="I44" s="140"/>
      <c r="J44" s="141"/>
      <c r="K44" s="142" t="str">
        <f t="shared" ref="K44" si="11">IF(I43&gt;0,DATEDIF(I43,K43,"Y")&amp;"年"&amp;DATEDIF(I43,K43,"YM")&amp;"月","")</f>
        <v/>
      </c>
      <c r="L44" s="143"/>
      <c r="M44" s="132"/>
      <c r="N44" s="74"/>
      <c r="O44" s="77"/>
      <c r="P44" s="72"/>
      <c r="Q44" s="74"/>
      <c r="R44" s="77"/>
      <c r="S44" s="124"/>
      <c r="T44" s="74"/>
      <c r="U44" s="77"/>
      <c r="V44" s="72"/>
      <c r="W44" s="79"/>
      <c r="X44" s="77"/>
      <c r="Y44" s="72"/>
      <c r="Z44" s="79"/>
      <c r="AA44" s="77"/>
      <c r="AB44" s="72"/>
      <c r="AC44" s="79"/>
      <c r="AD44" s="77"/>
      <c r="AE44" s="72"/>
      <c r="AF44" s="74"/>
      <c r="AG44" s="77"/>
      <c r="AH44" s="72"/>
      <c r="AI44" s="79"/>
      <c r="AJ44" s="77"/>
      <c r="AK44" s="72"/>
      <c r="AL44" s="79"/>
      <c r="AM44" s="77"/>
      <c r="AN44" s="72"/>
      <c r="AO44" s="74"/>
      <c r="AP44" s="77"/>
      <c r="AQ44" s="72"/>
      <c r="AR44" s="79"/>
      <c r="AS44" s="77"/>
      <c r="AT44" s="72"/>
      <c r="AU44" s="28"/>
      <c r="AV44" s="151"/>
      <c r="AW44" s="29"/>
      <c r="AX44" s="82"/>
      <c r="AY44" s="77"/>
      <c r="AZ44" s="118"/>
    </row>
    <row r="45" spans="2:53">
      <c r="B45" s="106"/>
      <c r="C45" s="107"/>
      <c r="D45" s="110"/>
      <c r="E45" s="107"/>
      <c r="F45" s="136"/>
      <c r="G45" s="137"/>
      <c r="H45" s="133"/>
      <c r="I45" s="125"/>
      <c r="J45" s="126"/>
      <c r="K45" s="127" t="str">
        <f>IF(I45&gt;0,DATE($I$9+2018,3,31),"")</f>
        <v/>
      </c>
      <c r="L45" s="128"/>
      <c r="M45" s="112" t="str">
        <f t="shared" ref="M45" si="12">IF(DAY(I45)=1,DATE(YEAR(I45)+10,MONTH(I45),1),IF(DAY(I45)&gt;1,DATE(YEAR(I45)+10,MONTH(I45)+1,1),""))</f>
        <v/>
      </c>
      <c r="N45" s="73"/>
      <c r="O45" s="76" t="str">
        <f>IF(AND(DATE($I$9+2018,3,31)&gt;=$F45,$F45&lt;&gt;"",$N45&lt;&gt;""),"○",IF(AND(DATE($I$9+2018,3,31)&lt;$F45,$N45&lt;&gt;""),"－",IF(AND($F45="",$N45&lt;&gt;""),"×","")))</f>
        <v/>
      </c>
      <c r="P45" s="72" t="str">
        <f>IF(AND($M45&lt;=N$20,$I46="",$N45&lt;&gt;""),"○",IF(AND($M45&lt;=N$20,$I46&gt;N$20,$I46&lt;&gt;"",$N45&lt;&gt;""),"○",IF(OR($M45="",N$45=""),"","－")))</f>
        <v/>
      </c>
      <c r="Q45" s="73"/>
      <c r="R45" s="76" t="str">
        <f>IF(AND(DATE($I$9+2018,4,30)&gt;=$F45,$F45&lt;&gt;"",$Q45&lt;&gt;""),"○",IF(AND(DATE($I$9+2018,4,30)&lt;$F45,$Q45&lt;&gt;""),"－",IF(AND($F45="",$Q45&lt;&gt;""),"×","")))</f>
        <v/>
      </c>
      <c r="S45" s="123" t="str">
        <f>IF(AND($M45&lt;=Q$20,$I46="",$Q45&lt;&gt;""),"○",IF(AND($M45&lt;=Q$20,$I46&gt;Q$20,$I46&lt;&gt;"",$Q45&lt;&gt;""),"○",IF(OR($M45="",$Q45=""),"","－")))</f>
        <v/>
      </c>
      <c r="T45" s="73"/>
      <c r="U45" s="219" t="str">
        <f>IF(AND(DATE($I$9+2018,5,31)&gt;=$F45,$F45&lt;&gt;"",$T45&lt;&gt;""),"○",IF(AND(DATE($I$9+2018,5,31)&lt;$F45,$T45&lt;&gt;""),"－",IF(AND($F45="",$T45&lt;&gt;""),"×","")))</f>
        <v/>
      </c>
      <c r="V45" s="72" t="str">
        <f>IF(AND($M45&lt;=T$20,$I46="",$T45&lt;&gt;""),"○",IF(AND($M45&lt;=T$20,$I46&gt;T$20,$I46&lt;&gt;"",$T45&lt;&gt;""),"○",IF(OR($M45="",$T45=""),"","－")))</f>
        <v/>
      </c>
      <c r="W45" s="78"/>
      <c r="X45" s="76" t="str">
        <f>IF(AND(DATE($I$9+2018,6,30)&gt;=$F45,$F45&lt;&gt;"",$W45&lt;&gt;""),"○",IF(AND(DATE($I$9+2018,6,30)&lt;$F45,$W45&lt;&gt;""),"－",IF(AND($F45="",$W45&lt;&gt;""),"×","")))</f>
        <v/>
      </c>
      <c r="Y45" s="72" t="str">
        <f>IF(AND($M45&lt;=W$20,$I46="",$W45&lt;&gt;""),"○",IF(AND($M45&lt;=W$20,$I46&gt;W$20,$I46&lt;&gt;"",$W45&lt;&gt;""),"○",IF(OR($M45="",$W45=""),"","－")))</f>
        <v/>
      </c>
      <c r="Z45" s="78"/>
      <c r="AA45" s="76" t="str">
        <f>IF(AND(DATE($I$9+2018,7,31)&gt;=$F45,$F45&lt;&gt;"",$Z45&lt;&gt;""),"○",IF(AND(DATE($I$9+2018,7,31)&lt;$F45,$Z45&lt;&gt;""),"－",IF(AND($F45="",$Z45&lt;&gt;""),"×","")))</f>
        <v/>
      </c>
      <c r="AB45" s="72" t="str">
        <f>IF(AND($M45&lt;=Z$20,$I46="",$Z45&lt;&gt;""),"○",IF(AND($M45&lt;=Z$20,$I46&gt;Z$20,$I46&lt;&gt;"",$Z45&lt;&gt;""),"○",IF(OR($M45="",$Z45=""),"","－")))</f>
        <v/>
      </c>
      <c r="AC45" s="78"/>
      <c r="AD45" s="76" t="str">
        <f>IF(AND(DATE($I$9+2018,8,31)&gt;=$F45,$F45&lt;&gt;"",$AC45&lt;&gt;""),"○",IF(AND(DATE($I$9+2018,8,31)&lt;$F45,$AC45&lt;&gt;""),"－",IF(AND($F45="",$AC45&lt;&gt;""),"×","")))</f>
        <v/>
      </c>
      <c r="AE45" s="72" t="str">
        <f>IF(AND($M45&lt;=AC$20,$I46="",$AC45&lt;&gt;""),"○",IF(AND($M45&lt;=AC$20,$I46&gt;AC$20,$I46&lt;&gt;"",$AC45&lt;&gt;""),"○",IF(OR($M45="",$AC45=""),"","－")))</f>
        <v/>
      </c>
      <c r="AF45" s="73"/>
      <c r="AG45" s="76" t="str">
        <f>IF(AND(DATE($I$9+2018,9,30)&gt;=$F45,$F45&lt;&gt;"",$AF45&lt;&gt;""),"○",IF(AND(DATE($I$9+2018,9,30)&lt;$F45,$AF45&lt;&gt;""),"－",IF(AND($F45="",$AF45&lt;&gt;""),"×","")))</f>
        <v/>
      </c>
      <c r="AH45" s="72" t="str">
        <f>IF(AND($M45&lt;=AF$20,$I46="",$AF45&lt;&gt;""),"○",IF(AND($M45&lt;=AF$20,$I46&gt;AF$20,$I46&lt;&gt;"",$AF45&lt;&gt;""),"○",IF(OR($M45="",$AF45=""),"","－")))</f>
        <v/>
      </c>
      <c r="AI45" s="78"/>
      <c r="AJ45" s="76" t="str">
        <f>IF(AND(DATE($I$9+2018,10,31)&gt;=$F45,$F45&lt;&gt;"",$AI45&lt;&gt;""),"○",IF(AND(DATE($I$9+2018,10,31)&lt;$F45,$AI45&lt;&gt;""),"－",IF(AND($F45="",$AI45&lt;&gt;""),"×","")))</f>
        <v/>
      </c>
      <c r="AK45" s="72" t="str">
        <f>IF(AND($M45&lt;=AI$20,$I46="",$AI45&lt;&gt;""),"○",IF(AND($M45&lt;=AI$20,$I46&gt;AI$20,$I46&lt;&gt;"",$AI45&lt;&gt;""),"○",IF(OR($M45="",$AI45=""),"","－")))</f>
        <v/>
      </c>
      <c r="AL45" s="78"/>
      <c r="AM45" s="76" t="str">
        <f>IF(AND(DATE($I$9+2018,11,30)&gt;=$F45,$F45&lt;&gt;"",$AL45&lt;&gt;""),"○",IF(AND(DATE($I$9+2018,11,30)&lt;$F45,$AL45&lt;&gt;""),"－",IF(AND($F45="",$AL45&lt;&gt;""),"×","")))</f>
        <v/>
      </c>
      <c r="AN45" s="72" t="str">
        <f>IF(AND($M45&lt;=AL$20,$I46="",$AL45&lt;&gt;""),"○",IF(AND($M45&lt;=AL$20,$I46&gt;AL$20,$I46&lt;&gt;"",$AL45&lt;&gt;""),"○",IF(OR($M45="",$AL45=""),"","－")))</f>
        <v/>
      </c>
      <c r="AO45" s="73"/>
      <c r="AP45" s="76" t="str">
        <f>IF(AND(DATE($I$9+2018,12,31)&gt;=$F45,$F45&lt;&gt;"",$AO45&lt;&gt;""),"○",IF(AND(DATE($I$9+2018,12,31)&lt;$F45,$AO45&lt;&gt;""),"－",IF(AND($F45="",$AO45&lt;&gt;""),"×","")))</f>
        <v/>
      </c>
      <c r="AQ45" s="72" t="str">
        <f>IF(AND($M45&lt;=AO$20,$I46="",$AO45&lt;&gt;""),"○",IF(AND($M45&lt;=AO$20,$I46&gt;AO$20,$I46&lt;&gt;"",$AO45&lt;&gt;""),"○",IF(OR($M45="",$AO45=""),"","－")))</f>
        <v/>
      </c>
      <c r="AR45" s="78"/>
      <c r="AS45" s="76" t="str">
        <f>IF(AND(DATE($I$9+2019,1,31)&gt;=$F45,$F45&lt;&gt;"",$AR45&lt;&gt;""),"○",IF(AND(DATE($I$9+2019,1,31)&lt;$F45,$AR45&lt;&gt;""),"－",IF(AND($F45="",$AR45&lt;&gt;""),"×","")))</f>
        <v/>
      </c>
      <c r="AT45" s="72" t="str">
        <f>IF(AND($M45&lt;=AR$20,$I46="",$AR45&lt;&gt;""),"○",IF(AND($M45&lt;=AR$20,$I46&gt;AR$20,$I46&lt;&gt;"",$AR45&lt;&gt;""),"○",IF(OR($M45="",$AR45=""),"","－")))</f>
        <v/>
      </c>
      <c r="AU45" s="28"/>
      <c r="AV45" s="151"/>
      <c r="AW45" s="29"/>
      <c r="AX45" s="81"/>
      <c r="AY45" s="76" t="str">
        <f>IF(AND(DATE($I$9+2019,2,28)&gt;=$F45,$F45&lt;&gt;"",$AX45&lt;&gt;""),"○",IF(AND(DATE($I$9+2019,2,28)&lt;$F45,$AX45&lt;&gt;""),"－",IF(AND($F45="",$AX45&lt;&gt;""),"×","")))</f>
        <v/>
      </c>
      <c r="AZ45" s="118" t="str">
        <f>IF(AND($M45&lt;=AX$20,$I46="",$AX45&lt;&gt;""),"○",IF(AND($M45&lt;=AX$20,$I46&gt;AX$20,$I46&lt;&gt;"",$AX45&lt;&gt;""),"○",IF(OR($M45="",$AX45=""),"","－")))</f>
        <v/>
      </c>
    </row>
    <row r="46" spans="2:53">
      <c r="B46" s="129"/>
      <c r="C46" s="130"/>
      <c r="D46" s="131"/>
      <c r="E46" s="130"/>
      <c r="F46" s="138"/>
      <c r="G46" s="139"/>
      <c r="H46" s="134"/>
      <c r="I46" s="140"/>
      <c r="J46" s="141"/>
      <c r="K46" s="142" t="str">
        <f t="shared" ref="K46" si="13">IF(I45&gt;0,DATEDIF(I45,K45,"Y")&amp;"年"&amp;DATEDIF(I45,K45,"YM")&amp;"月","")</f>
        <v/>
      </c>
      <c r="L46" s="143"/>
      <c r="M46" s="132"/>
      <c r="N46" s="74"/>
      <c r="O46" s="77"/>
      <c r="P46" s="72"/>
      <c r="Q46" s="74"/>
      <c r="R46" s="77"/>
      <c r="S46" s="124"/>
      <c r="T46" s="74"/>
      <c r="U46" s="220"/>
      <c r="V46" s="72"/>
      <c r="W46" s="79"/>
      <c r="X46" s="77"/>
      <c r="Y46" s="72"/>
      <c r="Z46" s="79"/>
      <c r="AA46" s="77"/>
      <c r="AB46" s="72"/>
      <c r="AC46" s="79"/>
      <c r="AD46" s="77"/>
      <c r="AE46" s="72"/>
      <c r="AF46" s="74"/>
      <c r="AG46" s="77"/>
      <c r="AH46" s="72"/>
      <c r="AI46" s="79"/>
      <c r="AJ46" s="77"/>
      <c r="AK46" s="72"/>
      <c r="AL46" s="79"/>
      <c r="AM46" s="77"/>
      <c r="AN46" s="72"/>
      <c r="AO46" s="74"/>
      <c r="AP46" s="77"/>
      <c r="AQ46" s="72"/>
      <c r="AR46" s="79"/>
      <c r="AS46" s="77"/>
      <c r="AT46" s="72"/>
      <c r="AU46" s="28"/>
      <c r="AV46" s="151"/>
      <c r="AW46" s="29"/>
      <c r="AX46" s="82"/>
      <c r="AY46" s="77"/>
      <c r="AZ46" s="118"/>
    </row>
    <row r="47" spans="2:53">
      <c r="B47" s="106"/>
      <c r="C47" s="107"/>
      <c r="D47" s="110"/>
      <c r="E47" s="107"/>
      <c r="F47" s="136"/>
      <c r="G47" s="137"/>
      <c r="H47" s="133"/>
      <c r="I47" s="125"/>
      <c r="J47" s="126"/>
      <c r="K47" s="127" t="str">
        <f>IF(I47&gt;0,DATE($I$9+2018,3,31),"")</f>
        <v/>
      </c>
      <c r="L47" s="128"/>
      <c r="M47" s="112" t="str">
        <f t="shared" ref="M47" si="14">IF(DAY(I47)=1,DATE(YEAR(I47)+10,MONTH(I47),1),IF(DAY(I47)&gt;1,DATE(YEAR(I47)+10,MONTH(I47)+1,1),""))</f>
        <v/>
      </c>
      <c r="N47" s="80"/>
      <c r="O47" s="76" t="str">
        <f>IF(AND(DATE($I$9+2018,3,31)&gt;=$F47,$F47&lt;&gt;"",$N47&lt;&gt;""),"○",IF(AND(DATE($I$9+2018,3,31)&lt;$F47,$N47&lt;&gt;""),"－",IF(AND($F47="",$N47&lt;&gt;""),"×","")))</f>
        <v/>
      </c>
      <c r="P47" s="72" t="str">
        <f>IF(AND($M47&lt;=N$20,$I48="",$N47&lt;&gt;""),"○",IF(AND($M47&lt;=N$20,$I48&gt;N$20,$I48&lt;&gt;"",$N47&lt;&gt;""),"○",IF(OR($M47="",N$47=""),"","－")))</f>
        <v/>
      </c>
      <c r="Q47" s="80"/>
      <c r="R47" s="76" t="str">
        <f>IF(AND(DATE($I$9+2018,4,30)&gt;=$F47,$F47&lt;&gt;"",$Q47&lt;&gt;""),"○",IF(AND(DATE($I$9+2018,4,30)&lt;$F47,$Q47&lt;&gt;""),"－",IF(AND($F47="",$Q47&lt;&gt;""),"×","")))</f>
        <v/>
      </c>
      <c r="S47" s="123" t="str">
        <f>IF(AND($M47&lt;=Q$20,$I48="",$Q47&lt;&gt;""),"○",IF(AND($M47&lt;=Q$20,$I48&gt;Q$20,$I48&lt;&gt;"",$Q47&lt;&gt;""),"○",IF(OR($M47="",$Q47=""),"","－")))</f>
        <v/>
      </c>
      <c r="T47" s="80"/>
      <c r="U47" s="76" t="str">
        <f>IF(AND(DATE($I$9+2018,5,31)&gt;=$F47,$F47&lt;&gt;"",$T47&lt;&gt;""),"○",IF(AND(DATE($I$9+2018,5,31)&lt;$F47,$T47&lt;&gt;""),"－",IF(AND($F47="",$T47&lt;&gt;""),"×","")))</f>
        <v/>
      </c>
      <c r="V47" s="72" t="str">
        <f>IF(AND($M47&lt;=T$20,$I48="",$T47&lt;&gt;""),"○",IF(AND($M47&lt;=T$20,$I48&gt;T$20,$I48&lt;&gt;"",$T47&lt;&gt;""),"○",IF(OR($M47="",$T47=""),"","－")))</f>
        <v/>
      </c>
      <c r="W47" s="85"/>
      <c r="X47" s="76" t="str">
        <f>IF(AND(DATE($I$9+2018,6,30)&gt;=$F47,$F47&lt;&gt;"",$W47&lt;&gt;""),"○",IF(AND(DATE($I$9+2018,6,30)&lt;$F47,$W47&lt;&gt;""),"－",IF(AND($F47="",$W47&lt;&gt;""),"×","")))</f>
        <v/>
      </c>
      <c r="Y47" s="72" t="str">
        <f>IF(AND($M47&lt;=W$20,$I48="",$W47&lt;&gt;""),"○",IF(AND($M47&lt;=W$20,$I48&gt;W$20,$I48&lt;&gt;"",$W47&lt;&gt;""),"○",IF(OR($M47="",$W47=""),"","－")))</f>
        <v/>
      </c>
      <c r="Z47" s="85"/>
      <c r="AA47" s="76" t="str">
        <f>IF(AND(DATE($I$9+2018,7,31)&gt;=$F47,$F47&lt;&gt;"",$Z47&lt;&gt;""),"○",IF(AND(DATE($I$9+2018,7,31)&lt;$F47,$Z47&lt;&gt;""),"－",IF(AND($F47="",$Z47&lt;&gt;""),"×","")))</f>
        <v/>
      </c>
      <c r="AB47" s="72" t="str">
        <f>IF(AND($M47&lt;=Z$20,$I48="",$Z47&lt;&gt;""),"○",IF(AND($M47&lt;=Z$20,$I48&gt;Z$20,$I48&lt;&gt;"",$Z47&lt;&gt;""),"○",IF(OR($M47="",$Z47=""),"","－")))</f>
        <v/>
      </c>
      <c r="AC47" s="85"/>
      <c r="AD47" s="76" t="str">
        <f>IF(AND(DATE($I$9+2018,8,31)&gt;=$F47,$F47&lt;&gt;"",$AC47&lt;&gt;""),"○",IF(AND(DATE($I$9+2018,8,31)&lt;$F47,$AC47&lt;&gt;""),"－",IF(AND($F47="",$AC47&lt;&gt;""),"×","")))</f>
        <v/>
      </c>
      <c r="AE47" s="72" t="str">
        <f>IF(AND($M47&lt;=AC$20,$I48="",$AC47&lt;&gt;""),"○",IF(AND($M47&lt;=AC$20,$I48&gt;AC$20,$I48&lt;&gt;"",$AC47&lt;&gt;""),"○",IF(OR($M47="",$AC47=""),"","－")))</f>
        <v/>
      </c>
      <c r="AF47" s="80"/>
      <c r="AG47" s="76" t="str">
        <f>IF(AND(DATE($I$9+2018,9,30)&gt;=$F47,$F47&lt;&gt;"",$AF47&lt;&gt;""),"○",IF(AND(DATE($I$9+2018,9,30)&lt;$F47,$AF47&lt;&gt;""),"－",IF(AND($F47="",$AF47&lt;&gt;""),"×","")))</f>
        <v/>
      </c>
      <c r="AH47" s="72" t="str">
        <f>IF(AND($M47&lt;=AF$20,$I48="",$AF47&lt;&gt;""),"○",IF(AND($M47&lt;=AF$20,$I48&gt;AF$20,$I48&lt;&gt;"",$AF47&lt;&gt;""),"○",IF(OR($M47="",$AF47=""),"","－")))</f>
        <v/>
      </c>
      <c r="AI47" s="85"/>
      <c r="AJ47" s="76" t="str">
        <f>IF(AND(DATE($I$9+2018,10,31)&gt;=$F47,$F47&lt;&gt;"",$AI47&lt;&gt;""),"○",IF(AND(DATE($I$9+2018,10,31)&lt;$F47,$AI47&lt;&gt;""),"－",IF(AND($F47="",$AI47&lt;&gt;""),"×","")))</f>
        <v/>
      </c>
      <c r="AK47" s="72" t="str">
        <f>IF(AND($M47&lt;=AI$20,$I48="",$AI47&lt;&gt;""),"○",IF(AND($M47&lt;=AI$20,$I48&gt;AI$20,$I48&lt;&gt;"",$AI47&lt;&gt;""),"○",IF(OR($M47="",$AI47=""),"","－")))</f>
        <v/>
      </c>
      <c r="AL47" s="85"/>
      <c r="AM47" s="76" t="str">
        <f>IF(AND(DATE($I$9+2018,11,30)&gt;=$F47,$F47&lt;&gt;"",$AL47&lt;&gt;""),"○",IF(AND(DATE($I$9+2018,11,30)&lt;$F47,$AL47&lt;&gt;""),"－",IF(AND($F47="",$AL47&lt;&gt;""),"×","")))</f>
        <v/>
      </c>
      <c r="AN47" s="72" t="str">
        <f>IF(AND($M47&lt;=AL$20,$I48="",$AL47&lt;&gt;""),"○",IF(AND($M47&lt;=AL$20,$I48&gt;AL$20,$I48&lt;&gt;"",$AL47&lt;&gt;""),"○",IF(OR($M47="",$AL47=""),"","－")))</f>
        <v/>
      </c>
      <c r="AO47" s="80"/>
      <c r="AP47" s="76" t="str">
        <f>IF(AND(DATE($I$9+2018,12,31)&gt;=$F47,$F47&lt;&gt;"",$AO47&lt;&gt;""),"○",IF(AND(DATE($I$9+2018,12,31)&lt;$F47,$AO47&lt;&gt;""),"－",IF(AND($F47="",$AO47&lt;&gt;""),"×","")))</f>
        <v/>
      </c>
      <c r="AQ47" s="72" t="str">
        <f>IF(AND($M47&lt;=AO$20,$I48="",$AO47&lt;&gt;""),"○",IF(AND($M47&lt;=AO$20,$I48&gt;AO$20,$I48&lt;&gt;"",$AO47&lt;&gt;""),"○",IF(OR($M47="",$AO47=""),"","－")))</f>
        <v/>
      </c>
      <c r="AR47" s="85"/>
      <c r="AS47" s="76" t="str">
        <f>IF(AND(DATE($I$9+2019,1,31)&gt;=$F47,$F47&lt;&gt;"",$AR47&lt;&gt;""),"○",IF(AND(DATE($I$9+2019,1,31)&lt;$F47,$AR47&lt;&gt;""),"－",IF(AND($F47="",$AR47&lt;&gt;""),"×","")))</f>
        <v/>
      </c>
      <c r="AT47" s="72" t="str">
        <f>IF(AND($M47&lt;=AR$20,$I48="",$AR47&lt;&gt;""),"○",IF(AND($M47&lt;=AR$20,$I48&gt;AR$20,$I48&lt;&gt;"",$AR47&lt;&gt;""),"○",IF(OR($M47="",$AR47=""),"","－")))</f>
        <v/>
      </c>
      <c r="AU47" s="28"/>
      <c r="AV47" s="151"/>
      <c r="AW47" s="29"/>
      <c r="AX47" s="117"/>
      <c r="AY47" s="76" t="str">
        <f>IF(AND(DATE($I$9+2019,2,28)&gt;=$F47,$F47&lt;&gt;"",$AX47&lt;&gt;""),"○",IF(AND(DATE($I$9+2019,2,28)&lt;$F47,$AX47&lt;&gt;""),"－",IF(AND($F47="",$AX47&lt;&gt;""),"×","")))</f>
        <v/>
      </c>
      <c r="AZ47" s="118" t="str">
        <f>IF(AND($M47&lt;=AX$20,$I48="",$AX47&lt;&gt;""),"○",IF(AND($M47&lt;=AX$20,$I48&gt;AX$20,$I48&lt;&gt;"",$AX47&lt;&gt;""),"○",IF(OR($M47="",$AX47=""),"","－")))</f>
        <v/>
      </c>
    </row>
    <row r="48" spans="2:53">
      <c r="B48" s="129"/>
      <c r="C48" s="130"/>
      <c r="D48" s="131"/>
      <c r="E48" s="130"/>
      <c r="F48" s="138"/>
      <c r="G48" s="139"/>
      <c r="H48" s="134"/>
      <c r="I48" s="140"/>
      <c r="J48" s="141"/>
      <c r="K48" s="142" t="str">
        <f t="shared" ref="K48" si="15">IF(I47&gt;0,DATEDIF(I47,K47,"Y")&amp;"年"&amp;DATEDIF(I47,K47,"YM")&amp;"月","")</f>
        <v/>
      </c>
      <c r="L48" s="143"/>
      <c r="M48" s="132"/>
      <c r="N48" s="74"/>
      <c r="O48" s="77"/>
      <c r="P48" s="72"/>
      <c r="Q48" s="74"/>
      <c r="R48" s="77"/>
      <c r="S48" s="124"/>
      <c r="T48" s="74"/>
      <c r="U48" s="77"/>
      <c r="V48" s="72"/>
      <c r="W48" s="79"/>
      <c r="X48" s="77"/>
      <c r="Y48" s="72"/>
      <c r="Z48" s="79"/>
      <c r="AA48" s="77"/>
      <c r="AB48" s="72"/>
      <c r="AC48" s="79"/>
      <c r="AD48" s="77"/>
      <c r="AE48" s="72"/>
      <c r="AF48" s="74"/>
      <c r="AG48" s="77"/>
      <c r="AH48" s="72"/>
      <c r="AI48" s="79"/>
      <c r="AJ48" s="77"/>
      <c r="AK48" s="72"/>
      <c r="AL48" s="79"/>
      <c r="AM48" s="77"/>
      <c r="AN48" s="72"/>
      <c r="AO48" s="74"/>
      <c r="AP48" s="77"/>
      <c r="AQ48" s="72"/>
      <c r="AR48" s="79"/>
      <c r="AS48" s="77"/>
      <c r="AT48" s="72"/>
      <c r="AU48" s="28"/>
      <c r="AV48" s="151"/>
      <c r="AW48" s="29"/>
      <c r="AX48" s="82"/>
      <c r="AY48" s="77"/>
      <c r="AZ48" s="118"/>
    </row>
    <row r="49" spans="2:52">
      <c r="B49" s="106"/>
      <c r="C49" s="107"/>
      <c r="D49" s="110"/>
      <c r="E49" s="107"/>
      <c r="F49" s="136"/>
      <c r="G49" s="137"/>
      <c r="H49" s="133"/>
      <c r="I49" s="125"/>
      <c r="J49" s="126"/>
      <c r="K49" s="127" t="str">
        <f>IF(I49&gt;0,DATE($I$9+2018,3,31),"")</f>
        <v/>
      </c>
      <c r="L49" s="128"/>
      <c r="M49" s="112" t="str">
        <f t="shared" ref="M49" si="16">IF(DAY(I49)=1,DATE(YEAR(I49)+10,MONTH(I49),1),IF(DAY(I49)&gt;1,DATE(YEAR(I49)+10,MONTH(I49)+1,1),""))</f>
        <v/>
      </c>
      <c r="N49" s="73"/>
      <c r="O49" s="76" t="str">
        <f>IF(AND(DATE($I$9+2018,3,31)&gt;=$F49,$F49&lt;&gt;"",$N49&lt;&gt;""),"○",IF(AND(DATE($I$9+2018,3,31)&lt;$F49,$N49&lt;&gt;""),"－",IF(AND($F49="",$N49&lt;&gt;""),"×","")))</f>
        <v/>
      </c>
      <c r="P49" s="72" t="str">
        <f>IF(AND($M49&lt;=N$20,$I50="",$N49&lt;&gt;""),"○",IF(AND($M49&lt;=N$20,$I50&gt;N$20,$I50&lt;&gt;"",$N49&lt;&gt;""),"○",IF(OR($M49="",N$49=""),"","－")))</f>
        <v/>
      </c>
      <c r="Q49" s="73"/>
      <c r="R49" s="76" t="str">
        <f>IF(AND(DATE($I$9+2018,4,30)&gt;=$F49,$F49&lt;&gt;"",$Q49&lt;&gt;""),"○",IF(AND(DATE($I$9+2018,4,30)&lt;$F49,$Q49&lt;&gt;""),"－",IF(AND($F49="",$Q49&lt;&gt;""),"×","")))</f>
        <v/>
      </c>
      <c r="S49" s="123" t="str">
        <f>IF(AND($M49&lt;=Q$20,$I50="",$Q49&lt;&gt;""),"○",IF(AND($M49&lt;=Q$20,$I50&gt;Q$20,$I50&lt;&gt;"",$Q49&lt;&gt;""),"○",IF(OR($M49="",$Q49=""),"","－")))</f>
        <v/>
      </c>
      <c r="T49" s="73"/>
      <c r="U49" s="76" t="str">
        <f>IF(AND(DATE($I$9+2018,5,31)&gt;=$F49,$F49&lt;&gt;"",$T49&lt;&gt;""),"○",IF(AND(DATE($I$9+2018,5,31)&lt;$F49,$T49&lt;&gt;""),"－",IF(AND($F49="",$T49&lt;&gt;""),"×","")))</f>
        <v/>
      </c>
      <c r="V49" s="72" t="str">
        <f>IF(AND($M49&lt;=T$20,$I50="",$T49&lt;&gt;""),"○",IF(AND($M49&lt;=T$20,$I50&gt;T$20,$I50&lt;&gt;"",$T49&lt;&gt;""),"○",IF(OR($M49="",$T49=""),"","－")))</f>
        <v/>
      </c>
      <c r="W49" s="78"/>
      <c r="X49" s="76" t="str">
        <f>IF(AND(DATE($I$9+2018,6,30)&gt;=$F49,$F49&lt;&gt;"",$W49&lt;&gt;""),"○",IF(AND(DATE($I$9+2018,6,30)&lt;$F49,$W49&lt;&gt;""),"－",IF(AND($F49="",$W49&lt;&gt;""),"×","")))</f>
        <v/>
      </c>
      <c r="Y49" s="72" t="str">
        <f>IF(AND($M49&lt;=W$20,$I50="",$W49&lt;&gt;""),"○",IF(AND($M49&lt;=W$20,$I50&gt;W$20,$I50&lt;&gt;"",$W49&lt;&gt;""),"○",IF(OR($M49="",$W49=""),"","－")))</f>
        <v/>
      </c>
      <c r="Z49" s="78"/>
      <c r="AA49" s="76" t="str">
        <f>IF(AND(DATE($I$9+2018,7,31)&gt;=$F49,$F49&lt;&gt;"",$Z49&lt;&gt;""),"○",IF(AND(DATE($I$9+2018,7,31)&lt;$F49,$Z49&lt;&gt;""),"－",IF(AND($F49="",$Z49&lt;&gt;""),"×","")))</f>
        <v/>
      </c>
      <c r="AB49" s="72" t="str">
        <f>IF(AND($M49&lt;=Z$20,$I50="",$Z49&lt;&gt;""),"○",IF(AND($M49&lt;=Z$20,$I50&gt;Z$20,$I50&lt;&gt;"",$Z49&lt;&gt;""),"○",IF(OR($M49="",$Z49=""),"","－")))</f>
        <v/>
      </c>
      <c r="AC49" s="78"/>
      <c r="AD49" s="76" t="str">
        <f>IF(AND(DATE($I$9+2018,8,31)&gt;=$F49,$F49&lt;&gt;"",$AC49&lt;&gt;""),"○",IF(AND(DATE($I$9+2018,8,31)&lt;$F49,$AC49&lt;&gt;""),"－",IF(AND($F49="",$AC49&lt;&gt;""),"×","")))</f>
        <v/>
      </c>
      <c r="AE49" s="72" t="str">
        <f>IF(AND($M49&lt;=AC$20,$I50="",$AC49&lt;&gt;""),"○",IF(AND($M49&lt;=AC$20,$I50&gt;AC$20,$I50&lt;&gt;"",$AC49&lt;&gt;""),"○",IF(OR($M49="",$AC49=""),"","－")))</f>
        <v/>
      </c>
      <c r="AF49" s="73"/>
      <c r="AG49" s="76" t="str">
        <f>IF(AND(DATE($I$9+2018,9,30)&gt;=$F49,$F49&lt;&gt;"",$AF49&lt;&gt;""),"○",IF(AND(DATE($I$9+2018,9,30)&lt;$F49,$AF49&lt;&gt;""),"－",IF(AND($F49="",$AF49&lt;&gt;""),"×","")))</f>
        <v/>
      </c>
      <c r="AH49" s="72" t="str">
        <f>IF(AND($M49&lt;=AF$20,$I50="",$AF49&lt;&gt;""),"○",IF(AND($M49&lt;=AF$20,$I50&gt;AF$20,$I50&lt;&gt;"",$AF49&lt;&gt;""),"○",IF(OR($M49="",$AF49=""),"","－")))</f>
        <v/>
      </c>
      <c r="AI49" s="78"/>
      <c r="AJ49" s="76" t="str">
        <f>IF(AND(DATE($I$9+2018,10,31)&gt;=$F49,$F49&lt;&gt;"",$AI49&lt;&gt;""),"○",IF(AND(DATE($I$9+2018,10,31)&lt;$F49,$AI49&lt;&gt;""),"－",IF(AND($F49="",$AI49&lt;&gt;""),"×","")))</f>
        <v/>
      </c>
      <c r="AK49" s="72" t="str">
        <f>IF(AND($M49&lt;=AI$20,$I50="",$AI49&lt;&gt;""),"○",IF(AND($M49&lt;=AI$20,$I50&gt;AI$20,$I50&lt;&gt;"",$AI49&lt;&gt;""),"○",IF(OR($M49="",$AI49=""),"","－")))</f>
        <v/>
      </c>
      <c r="AL49" s="78"/>
      <c r="AM49" s="76" t="str">
        <f>IF(AND(DATE($I$9+2018,11,30)&gt;=$F49,$F49&lt;&gt;"",$AL49&lt;&gt;""),"○",IF(AND(DATE($I$9+2018,11,30)&lt;$F49,$AL49&lt;&gt;""),"－",IF(AND($F49="",$AL49&lt;&gt;""),"×","")))</f>
        <v/>
      </c>
      <c r="AN49" s="72" t="str">
        <f>IF(AND($M49&lt;=AL$20,$I50="",$AL49&lt;&gt;""),"○",IF(AND($M49&lt;=AL$20,$I50&gt;AL$20,$I50&lt;&gt;"",$AL49&lt;&gt;""),"○",IF(OR($M49="",$AL49=""),"","－")))</f>
        <v/>
      </c>
      <c r="AO49" s="73"/>
      <c r="AP49" s="76" t="str">
        <f>IF(AND(DATE($I$9+2018,12,31)&gt;=$F49,$F49&lt;&gt;"",$AO49&lt;&gt;""),"○",IF(AND(DATE($I$9+2018,12,31)&lt;$F49,$AO49&lt;&gt;""),"－",IF(AND($F49="",$AO49&lt;&gt;""),"×","")))</f>
        <v/>
      </c>
      <c r="AQ49" s="72" t="str">
        <f>IF(AND($M49&lt;=AO$20,$I50="",$AO49&lt;&gt;""),"○",IF(AND($M49&lt;=AO$20,$I50&gt;AO$20,$I50&lt;&gt;"",$AO49&lt;&gt;""),"○",IF(OR($M49="",$AO49=""),"","－")))</f>
        <v/>
      </c>
      <c r="AR49" s="78"/>
      <c r="AS49" s="76" t="str">
        <f>IF(AND(DATE($I$9+2019,1,31)&gt;=$F49,$F49&lt;&gt;"",$AR49&lt;&gt;""),"○",IF(AND(DATE($I$9+2019,1,31)&lt;$F49,$AR49&lt;&gt;""),"－",IF(AND($F49="",$AR49&lt;&gt;""),"×","")))</f>
        <v/>
      </c>
      <c r="AT49" s="72" t="str">
        <f>IF(AND($M49&lt;=AR$20,$I50="",$AR49&lt;&gt;""),"○",IF(AND($M49&lt;=AR$20,$I50&gt;AR$20,$I50&lt;&gt;"",$AR49&lt;&gt;""),"○",IF(OR($M49="",$AR49=""),"","－")))</f>
        <v/>
      </c>
      <c r="AU49" s="28"/>
      <c r="AV49" s="151"/>
      <c r="AW49" s="29"/>
      <c r="AX49" s="81"/>
      <c r="AY49" s="76" t="str">
        <f>IF(AND(DATE($I$9+2019,2,28)&gt;=$F49,$F49&lt;&gt;"",$AX49&lt;&gt;""),"○",IF(AND(DATE($I$9+2019,2,28)&lt;$F49,$AX49&lt;&gt;""),"－",IF(AND($F49="",$AX49&lt;&gt;""),"×","")))</f>
        <v/>
      </c>
      <c r="AZ49" s="118" t="str">
        <f>IF(AND($M49&lt;=AX$20,$I50="",$AX49&lt;&gt;""),"○",IF(AND($M49&lt;=AX$20,$I50&gt;AX$20,$I50&lt;&gt;"",$AX49&lt;&gt;""),"○",IF(OR($M49="",$AX49=""),"","－")))</f>
        <v/>
      </c>
    </row>
    <row r="50" spans="2:52">
      <c r="B50" s="129"/>
      <c r="C50" s="130"/>
      <c r="D50" s="131"/>
      <c r="E50" s="130"/>
      <c r="F50" s="138"/>
      <c r="G50" s="139"/>
      <c r="H50" s="134"/>
      <c r="I50" s="140"/>
      <c r="J50" s="141"/>
      <c r="K50" s="142" t="str">
        <f t="shared" ref="K50" si="17">IF(I49&gt;0,DATEDIF(I49,K49,"Y")&amp;"年"&amp;DATEDIF(I49,K49,"YM")&amp;"月","")</f>
        <v/>
      </c>
      <c r="L50" s="143"/>
      <c r="M50" s="132"/>
      <c r="N50" s="74"/>
      <c r="O50" s="77"/>
      <c r="P50" s="72"/>
      <c r="Q50" s="74"/>
      <c r="R50" s="77"/>
      <c r="S50" s="124"/>
      <c r="T50" s="74"/>
      <c r="U50" s="77"/>
      <c r="V50" s="72"/>
      <c r="W50" s="79"/>
      <c r="X50" s="77"/>
      <c r="Y50" s="72"/>
      <c r="Z50" s="79"/>
      <c r="AA50" s="77"/>
      <c r="AB50" s="72"/>
      <c r="AC50" s="79"/>
      <c r="AD50" s="77"/>
      <c r="AE50" s="72"/>
      <c r="AF50" s="74"/>
      <c r="AG50" s="77"/>
      <c r="AH50" s="72"/>
      <c r="AI50" s="79"/>
      <c r="AJ50" s="77"/>
      <c r="AK50" s="72"/>
      <c r="AL50" s="79"/>
      <c r="AM50" s="77"/>
      <c r="AN50" s="72"/>
      <c r="AO50" s="74"/>
      <c r="AP50" s="77"/>
      <c r="AQ50" s="72"/>
      <c r="AR50" s="79"/>
      <c r="AS50" s="77"/>
      <c r="AT50" s="72"/>
      <c r="AU50" s="28"/>
      <c r="AV50" s="151"/>
      <c r="AW50" s="29"/>
      <c r="AX50" s="82"/>
      <c r="AY50" s="77"/>
      <c r="AZ50" s="118"/>
    </row>
    <row r="51" spans="2:52">
      <c r="B51" s="106"/>
      <c r="C51" s="107"/>
      <c r="D51" s="110"/>
      <c r="E51" s="107"/>
      <c r="F51" s="136"/>
      <c r="G51" s="137"/>
      <c r="H51" s="133"/>
      <c r="I51" s="125"/>
      <c r="J51" s="126"/>
      <c r="K51" s="127" t="str">
        <f>IF(I51&gt;0,DATE($I$9+2018,3,31),"")</f>
        <v/>
      </c>
      <c r="L51" s="128"/>
      <c r="M51" s="112" t="str">
        <f t="shared" ref="M51" si="18">IF(DAY(I51)=1,DATE(YEAR(I51)+10,MONTH(I51),1),IF(DAY(I51)&gt;1,DATE(YEAR(I51)+10,MONTH(I51)+1,1),""))</f>
        <v/>
      </c>
      <c r="N51" s="80"/>
      <c r="O51" s="76" t="str">
        <f>IF(AND(DATE($I$9+2018,3,31)&gt;=$F51,$F51&lt;&gt;"",$N51&lt;&gt;""),"○",IF(AND(DATE($I$9+2018,3,31)&lt;$F51,$N51&lt;&gt;""),"－",IF(AND($F51="",$N51&lt;&gt;""),"×","")))</f>
        <v/>
      </c>
      <c r="P51" s="72" t="str">
        <f>IF(AND($M51&lt;=N$20,$I52="",$N51&lt;&gt;""),"○",IF(AND($M51&lt;=N$20,$I52&gt;N$20,$I52&lt;&gt;"",$N51&lt;&gt;""),"○",IF(OR($M51="",N$51=""),"","－")))</f>
        <v/>
      </c>
      <c r="Q51" s="80"/>
      <c r="R51" s="76" t="str">
        <f>IF(AND(DATE($I$9+2018,4,30)&gt;=$F51,$F51&lt;&gt;"",$Q51&lt;&gt;""),"○",IF(AND(DATE($I$9+2018,4,30)&lt;$F51,$Q51&lt;&gt;""),"－",IF(AND($F51="",$Q51&lt;&gt;""),"×","")))</f>
        <v/>
      </c>
      <c r="S51" s="123" t="str">
        <f>IF(AND($M51&lt;=Q$20,$I52="",$Q51&lt;&gt;""),"○",IF(AND($M51&lt;=Q$20,$I52&gt;Q$20,$I52&lt;&gt;"",$Q51&lt;&gt;""),"○",IF(OR($M51="",$Q51=""),"","－")))</f>
        <v/>
      </c>
      <c r="T51" s="80"/>
      <c r="U51" s="76" t="str">
        <f>IF(AND(DATE($I$9+2018,5,31)&gt;=$F51,$F51&lt;&gt;"",$T51&lt;&gt;""),"○",IF(AND(DATE($I$9+2018,5,31)&lt;$F51,$T51&lt;&gt;""),"－",IF(AND($F51="",$T51&lt;&gt;""),"×","")))</f>
        <v/>
      </c>
      <c r="V51" s="72" t="str">
        <f>IF(AND($M51&lt;=T$20,$I52="",$T51&lt;&gt;""),"○",IF(AND($M51&lt;=T$20,$I52&gt;T$20,$I52&lt;&gt;"",$T51&lt;&gt;""),"○",IF(OR($M51="",$T51=""),"","－")))</f>
        <v/>
      </c>
      <c r="W51" s="85"/>
      <c r="X51" s="76" t="str">
        <f>IF(AND(DATE($I$9+2018,6,30)&gt;=$F51,$F51&lt;&gt;"",$W51&lt;&gt;""),"○",IF(AND(DATE($I$9+2018,6,30)&lt;$F51,$W51&lt;&gt;""),"－",IF(AND($F51="",$W51&lt;&gt;""),"×","")))</f>
        <v/>
      </c>
      <c r="Y51" s="72" t="str">
        <f>IF(AND($M51&lt;=W$20,$I52="",$W51&lt;&gt;""),"○",IF(AND($M51&lt;=W$20,$I52&gt;W$20,$I52&lt;&gt;"",$W51&lt;&gt;""),"○",IF(OR($M51="",$W51=""),"","－")))</f>
        <v/>
      </c>
      <c r="Z51" s="85"/>
      <c r="AA51" s="76" t="str">
        <f>IF(AND(DATE($I$9+2018,7,31)&gt;=$F51,$F51&lt;&gt;"",$Z51&lt;&gt;""),"○",IF(AND(DATE($I$9+2018,7,31)&lt;$F51,$Z51&lt;&gt;""),"－",IF(AND($F51="",$Z51&lt;&gt;""),"×","")))</f>
        <v/>
      </c>
      <c r="AB51" s="72" t="str">
        <f>IF(AND($M51&lt;=Z$20,$I52="",$Z51&lt;&gt;""),"○",IF(AND($M51&lt;=Z$20,$I52&gt;Z$20,$I52&lt;&gt;"",$Z51&lt;&gt;""),"○",IF(OR($M51="",$Z51=""),"","－")))</f>
        <v/>
      </c>
      <c r="AC51" s="85"/>
      <c r="AD51" s="76" t="str">
        <f>IF(AND(DATE($I$9+2018,8,31)&gt;=$F51,$F51&lt;&gt;"",$AC51&lt;&gt;""),"○",IF(AND(DATE($I$9+2018,8,31)&lt;$F51,$AC51&lt;&gt;""),"－",IF(AND($F51="",$AC51&lt;&gt;""),"×","")))</f>
        <v/>
      </c>
      <c r="AE51" s="72" t="str">
        <f>IF(AND($M51&lt;=AC$20,$I52="",$AC51&lt;&gt;""),"○",IF(AND($M51&lt;=AC$20,$I52&gt;AC$20,$I52&lt;&gt;"",$AC51&lt;&gt;""),"○",IF(OR($M51="",$AC51=""),"","－")))</f>
        <v/>
      </c>
      <c r="AF51" s="80"/>
      <c r="AG51" s="76" t="str">
        <f>IF(AND(DATE($I$9+2018,9,30)&gt;=$F51,$F51&lt;&gt;"",$AF51&lt;&gt;""),"○",IF(AND(DATE($I$9+2018,9,30)&lt;$F51,$AF51&lt;&gt;""),"－",IF(AND($F51="",$AF51&lt;&gt;""),"×","")))</f>
        <v/>
      </c>
      <c r="AH51" s="72" t="str">
        <f>IF(AND($M51&lt;=AF$20,$I52="",$AF51&lt;&gt;""),"○",IF(AND($M51&lt;=AF$20,$I52&gt;AF$20,$I52&lt;&gt;"",$AF51&lt;&gt;""),"○",IF(OR($M51="",$AF51=""),"","－")))</f>
        <v/>
      </c>
      <c r="AI51" s="85"/>
      <c r="AJ51" s="76" t="str">
        <f>IF(AND(DATE($I$9+2018,10,31)&gt;=$F51,$F51&lt;&gt;"",$AI51&lt;&gt;""),"○",IF(AND(DATE($I$9+2018,10,31)&lt;$F51,$AI51&lt;&gt;""),"－",IF(AND($F51="",$AI51&lt;&gt;""),"×","")))</f>
        <v/>
      </c>
      <c r="AK51" s="72" t="str">
        <f>IF(AND($M51&lt;=AI$20,$I52="",$AI51&lt;&gt;""),"○",IF(AND($M51&lt;=AI$20,$I52&gt;AI$20,$I52&lt;&gt;"",$AI51&lt;&gt;""),"○",IF(OR($M51="",$AI51=""),"","－")))</f>
        <v/>
      </c>
      <c r="AL51" s="85"/>
      <c r="AM51" s="76" t="str">
        <f>IF(AND(DATE($I$9+2018,11,30)&gt;=$F51,$F51&lt;&gt;"",$AL51&lt;&gt;""),"○",IF(AND(DATE($I$9+2018,11,30)&lt;$F51,$AL51&lt;&gt;""),"－",IF(AND($F51="",$AL51&lt;&gt;""),"×","")))</f>
        <v/>
      </c>
      <c r="AN51" s="72" t="str">
        <f>IF(AND($M51&lt;=AL$20,$I52="",$AL51&lt;&gt;""),"○",IF(AND($M51&lt;=AL$20,$I52&gt;AL$20,$I52&lt;&gt;"",$AL51&lt;&gt;""),"○",IF(OR($M51="",$AL51=""),"","－")))</f>
        <v/>
      </c>
      <c r="AO51" s="80"/>
      <c r="AP51" s="76" t="str">
        <f>IF(AND(DATE($I$9+2018,12,31)&gt;=$F51,$F51&lt;&gt;"",$AO51&lt;&gt;""),"○",IF(AND(DATE($I$9+2018,12,31)&lt;$F51,$AO51&lt;&gt;""),"－",IF(AND($F51="",$AO51&lt;&gt;""),"×","")))</f>
        <v/>
      </c>
      <c r="AQ51" s="72" t="str">
        <f>IF(AND($M51&lt;=AO$20,$I52="",$AO51&lt;&gt;""),"○",IF(AND($M51&lt;=AO$20,$I52&gt;AO$20,$I52&lt;&gt;"",$AO51&lt;&gt;""),"○",IF(OR($M51="",$AO51=""),"","－")))</f>
        <v/>
      </c>
      <c r="AR51" s="85"/>
      <c r="AS51" s="76" t="str">
        <f>IF(AND(DATE($I$9+2019,1,31)&gt;=$F51,$F51&lt;&gt;"",$AR51&lt;&gt;""),"○",IF(AND(DATE($I$9+2019,1,31)&lt;$F51,$AR51&lt;&gt;""),"－",IF(AND($F51="",$AR51&lt;&gt;""),"×","")))</f>
        <v/>
      </c>
      <c r="AT51" s="72" t="str">
        <f>IF(AND($M51&lt;=AR$20,$I52="",$AR51&lt;&gt;""),"○",IF(AND($M51&lt;=AR$20,$I52&gt;AR$20,$I52&lt;&gt;"",$AR51&lt;&gt;""),"○",IF(OR($M51="",$AR51=""),"","－")))</f>
        <v/>
      </c>
      <c r="AU51" s="28"/>
      <c r="AV51" s="151"/>
      <c r="AW51" s="29"/>
      <c r="AX51" s="117"/>
      <c r="AY51" s="76" t="str">
        <f>IF(AND(DATE($I$9+2019,2,28)&gt;=$F51,$F51&lt;&gt;"",$AX51&lt;&gt;""),"○",IF(AND(DATE($I$9+2019,2,28)&lt;$F51,$AX51&lt;&gt;""),"－",IF(AND($F51="",$AX51&lt;&gt;""),"×","")))</f>
        <v/>
      </c>
      <c r="AZ51" s="118" t="str">
        <f>IF(AND($M51&lt;=AX$20,$I52="",$AX51&lt;&gt;""),"○",IF(AND($M51&lt;=AX$20,$I52&gt;AX$20,$I52&lt;&gt;"",$AX51&lt;&gt;""),"○",IF(OR($M51="",$AX51=""),"","－")))</f>
        <v/>
      </c>
    </row>
    <row r="52" spans="2:52" ht="14.25" thickBot="1">
      <c r="B52" s="108"/>
      <c r="C52" s="109"/>
      <c r="D52" s="111"/>
      <c r="E52" s="109"/>
      <c r="F52" s="216"/>
      <c r="G52" s="217"/>
      <c r="H52" s="135"/>
      <c r="I52" s="119"/>
      <c r="J52" s="120"/>
      <c r="K52" s="121" t="str">
        <f t="shared" ref="K52" si="19">IF(I51&gt;0,DATEDIF(I51,K51,"Y")&amp;"年"&amp;DATEDIF(I51,K51,"YM")&amp;"月","")</f>
        <v/>
      </c>
      <c r="L52" s="122"/>
      <c r="M52" s="113"/>
      <c r="N52" s="74"/>
      <c r="O52" s="84"/>
      <c r="P52" s="72"/>
      <c r="Q52" s="74"/>
      <c r="R52" s="84"/>
      <c r="S52" s="124"/>
      <c r="T52" s="74"/>
      <c r="U52" s="84"/>
      <c r="V52" s="72"/>
      <c r="W52" s="79"/>
      <c r="X52" s="84"/>
      <c r="Y52" s="72"/>
      <c r="Z52" s="79"/>
      <c r="AA52" s="84"/>
      <c r="AB52" s="72"/>
      <c r="AC52" s="79"/>
      <c r="AD52" s="84"/>
      <c r="AE52" s="72"/>
      <c r="AF52" s="74"/>
      <c r="AG52" s="84"/>
      <c r="AH52" s="72"/>
      <c r="AI52" s="79"/>
      <c r="AJ52" s="84"/>
      <c r="AK52" s="72"/>
      <c r="AL52" s="79"/>
      <c r="AM52" s="84"/>
      <c r="AN52" s="72"/>
      <c r="AO52" s="74"/>
      <c r="AP52" s="84"/>
      <c r="AQ52" s="72"/>
      <c r="AR52" s="79"/>
      <c r="AS52" s="84"/>
      <c r="AT52" s="72"/>
      <c r="AU52" s="28"/>
      <c r="AV52" s="151"/>
      <c r="AW52" s="29"/>
      <c r="AX52" s="82"/>
      <c r="AY52" s="84"/>
      <c r="AZ52" s="118"/>
    </row>
    <row r="53" spans="2:52" ht="29.25" customHeight="1" thickTop="1">
      <c r="B53" s="114" t="s">
        <v>54</v>
      </c>
      <c r="C53" s="115"/>
      <c r="D53" s="115"/>
      <c r="E53" s="115"/>
      <c r="F53" s="115"/>
      <c r="G53" s="115"/>
      <c r="H53" s="115"/>
      <c r="I53" s="115"/>
      <c r="J53" s="115"/>
      <c r="K53" s="115"/>
      <c r="L53" s="115"/>
      <c r="M53" s="116"/>
      <c r="N53" s="103">
        <f>SUM(N23:N52)</f>
        <v>0</v>
      </c>
      <c r="O53" s="104"/>
      <c r="P53" s="105"/>
      <c r="Q53" s="221">
        <f>SUM(Q23:Q52)</f>
        <v>0</v>
      </c>
      <c r="R53" s="104"/>
      <c r="S53" s="222"/>
      <c r="T53" s="221">
        <f>SUM(T23:T52)</f>
        <v>0</v>
      </c>
      <c r="U53" s="104"/>
      <c r="V53" s="222"/>
      <c r="W53" s="221">
        <f>SUM(W23:W52)</f>
        <v>0</v>
      </c>
      <c r="X53" s="104"/>
      <c r="Y53" s="222"/>
      <c r="Z53" s="221">
        <f>SUM(Z23:Z52)</f>
        <v>0</v>
      </c>
      <c r="AA53" s="104"/>
      <c r="AB53" s="222"/>
      <c r="AC53" s="221">
        <f>SUM(AC23:AC52)</f>
        <v>0</v>
      </c>
      <c r="AD53" s="104"/>
      <c r="AE53" s="222"/>
      <c r="AF53" s="221">
        <f>SUM(AF23:AF52)</f>
        <v>0</v>
      </c>
      <c r="AG53" s="104"/>
      <c r="AH53" s="222"/>
      <c r="AI53" s="221">
        <f>SUM(AI23:AI52)</f>
        <v>0</v>
      </c>
      <c r="AJ53" s="104"/>
      <c r="AK53" s="222"/>
      <c r="AL53" s="221">
        <f>SUM(AL23:AL52)</f>
        <v>0</v>
      </c>
      <c r="AM53" s="104"/>
      <c r="AN53" s="222"/>
      <c r="AO53" s="221">
        <f>SUM(AO23:AO52)</f>
        <v>0</v>
      </c>
      <c r="AP53" s="104"/>
      <c r="AQ53" s="222"/>
      <c r="AR53" s="221">
        <f>SUM(AR23:AR52)</f>
        <v>0</v>
      </c>
      <c r="AS53" s="104"/>
      <c r="AT53" s="226"/>
      <c r="AU53" s="30">
        <f>SUM(N53:AT53)</f>
        <v>0</v>
      </c>
      <c r="AV53" s="31" t="str">
        <f>IF(ISERROR(AU53/AU54),"",(AU53/AU54))</f>
        <v/>
      </c>
      <c r="AW53" s="29"/>
      <c r="AX53" s="236">
        <f>SUM(AX23:AX52)</f>
        <v>0</v>
      </c>
      <c r="AY53" s="104"/>
      <c r="AZ53" s="237"/>
    </row>
    <row r="54" spans="2:52" ht="35.25" hidden="1" customHeight="1">
      <c r="B54" s="32"/>
      <c r="C54" s="33"/>
      <c r="D54" s="33"/>
      <c r="E54" s="33"/>
      <c r="F54" s="33"/>
      <c r="G54" s="33"/>
      <c r="H54" s="33"/>
      <c r="I54" s="33"/>
      <c r="J54" s="33"/>
      <c r="K54" s="33"/>
      <c r="L54" s="33"/>
      <c r="M54" s="34"/>
      <c r="N54" s="86">
        <f>IF(N53&gt;0,1,0)</f>
        <v>0</v>
      </c>
      <c r="O54" s="87"/>
      <c r="P54" s="88"/>
      <c r="Q54" s="50">
        <f>IF(Q53&gt;0,1,0)</f>
        <v>0</v>
      </c>
      <c r="R54" s="52"/>
      <c r="S54" s="51"/>
      <c r="T54" s="50">
        <f>IF(T53&gt;0,1,0)</f>
        <v>0</v>
      </c>
      <c r="U54" s="52"/>
      <c r="V54" s="51"/>
      <c r="W54" s="50">
        <f>IF(W53&gt;0,1,0)</f>
        <v>0</v>
      </c>
      <c r="X54" s="52"/>
      <c r="Y54" s="51"/>
      <c r="Z54" s="50">
        <f>IF(Z53&gt;0,1,0)</f>
        <v>0</v>
      </c>
      <c r="AA54" s="52"/>
      <c r="AB54" s="51"/>
      <c r="AC54" s="50">
        <f>IF(AC53&gt;0,1,0)</f>
        <v>0</v>
      </c>
      <c r="AD54" s="52"/>
      <c r="AE54" s="51"/>
      <c r="AF54" s="50">
        <f>IF(AF53&gt;0,1,0)</f>
        <v>0</v>
      </c>
      <c r="AG54" s="52"/>
      <c r="AH54" s="51"/>
      <c r="AI54" s="50">
        <f>IF(AI53&gt;0,1,0)</f>
        <v>0</v>
      </c>
      <c r="AJ54" s="52"/>
      <c r="AK54" s="51"/>
      <c r="AL54" s="50">
        <f>IF(AL53&gt;0,1,0)</f>
        <v>0</v>
      </c>
      <c r="AM54" s="52"/>
      <c r="AN54" s="51"/>
      <c r="AO54" s="50">
        <f>IF(AO53&gt;0,1,0)</f>
        <v>0</v>
      </c>
      <c r="AP54" s="52"/>
      <c r="AQ54" s="51"/>
      <c r="AR54" s="50">
        <f>IF(AR53&gt;0,1,0)</f>
        <v>0</v>
      </c>
      <c r="AS54" s="52"/>
      <c r="AT54" s="51"/>
      <c r="AU54" s="35">
        <f>SUM(N54:AT54)</f>
        <v>0</v>
      </c>
      <c r="AV54" s="36"/>
      <c r="AW54" s="29"/>
      <c r="AX54" s="89">
        <f>IF(AX53&gt;0,1,0)</f>
        <v>0</v>
      </c>
      <c r="AY54" s="87"/>
      <c r="AZ54" s="90"/>
    </row>
    <row r="55" spans="2:52" ht="27" customHeight="1" thickBot="1">
      <c r="B55" s="96" t="s">
        <v>53</v>
      </c>
      <c r="C55" s="97"/>
      <c r="D55" s="97"/>
      <c r="E55" s="97"/>
      <c r="F55" s="97"/>
      <c r="G55" s="97"/>
      <c r="H55" s="97"/>
      <c r="I55" s="97"/>
      <c r="J55" s="97"/>
      <c r="K55" s="97"/>
      <c r="L55" s="97"/>
      <c r="M55" s="98"/>
      <c r="N55" s="91">
        <f>SUMIFS(N23:N52,O23:O52,"○",P23:P52,"○")</f>
        <v>0</v>
      </c>
      <c r="O55" s="92"/>
      <c r="P55" s="93" t="e">
        <f>SUMIF(T63:T68,"介護",#REF!)</f>
        <v>#REF!</v>
      </c>
      <c r="Q55" s="91">
        <f t="shared" ref="Q55" si="20">SUMIFS(Q23:Q52,R23:R52,"○",S23:S52,"○")</f>
        <v>0</v>
      </c>
      <c r="R55" s="92"/>
      <c r="S55" s="93" t="e">
        <f>SUMIF(W64:W68,"介護",#REF!)</f>
        <v>#REF!</v>
      </c>
      <c r="T55" s="91">
        <f t="shared" ref="T55" si="21">SUMIFS(T23:T52,U23:U52,"○",V23:V52,"○")</f>
        <v>0</v>
      </c>
      <c r="U55" s="92"/>
      <c r="V55" s="93" t="e">
        <f>SUMIF(Z64:Z68,"介護",#REF!)</f>
        <v>#REF!</v>
      </c>
      <c r="W55" s="91">
        <f t="shared" ref="W55" si="22">SUMIFS(W23:W52,X23:X52,"○",Y23:Y52,"○")</f>
        <v>0</v>
      </c>
      <c r="X55" s="92"/>
      <c r="Y55" s="93" t="e">
        <f>SUMIF(AC63:AC68,"介護",#REF!)</f>
        <v>#REF!</v>
      </c>
      <c r="Z55" s="91">
        <f t="shared" ref="Z55" si="23">SUMIFS(Z23:Z52,AA23:AA52,"○",AB23:AB52,"○")</f>
        <v>0</v>
      </c>
      <c r="AA55" s="92"/>
      <c r="AB55" s="93" t="e">
        <f>SUMIF(AF63:AF68,"介護",#REF!)</f>
        <v>#REF!</v>
      </c>
      <c r="AC55" s="91">
        <f t="shared" ref="AC55" si="24">SUMIFS(AC23:AC52,AD23:AD52,"○",AE23:AE52,"○")</f>
        <v>0</v>
      </c>
      <c r="AD55" s="92"/>
      <c r="AE55" s="93" t="e">
        <f>SUMIF(AI63:AI68,"介護",#REF!)</f>
        <v>#REF!</v>
      </c>
      <c r="AF55" s="91">
        <f t="shared" ref="AF55" si="25">SUMIFS(AF23:AF52,AG23:AG52,"○",AH23:AH52,"○")</f>
        <v>0</v>
      </c>
      <c r="AG55" s="92"/>
      <c r="AH55" s="93" t="e">
        <f>SUMIF(AL63:AL68,"介護",#REF!)</f>
        <v>#REF!</v>
      </c>
      <c r="AI55" s="91">
        <f t="shared" ref="AI55" si="26">SUMIFS(AI23:AI52,AJ23:AJ52,"○",AK23:AK52,"○")</f>
        <v>0</v>
      </c>
      <c r="AJ55" s="92"/>
      <c r="AK55" s="93" t="e">
        <f>SUMIF(AO63:AO68,"介護",#REF!)</f>
        <v>#REF!</v>
      </c>
      <c r="AL55" s="91">
        <f t="shared" ref="AL55" si="27">SUMIFS(AL23:AL52,AM23:AM52,"○",AN23:AN52,"○")</f>
        <v>0</v>
      </c>
      <c r="AM55" s="92"/>
      <c r="AN55" s="93" t="e">
        <f>SUMIF(AR63:AR68,"介護",#REF!)</f>
        <v>#REF!</v>
      </c>
      <c r="AO55" s="91">
        <f t="shared" ref="AO55" si="28">SUMIFS(AO23:AO52,AP23:AP52,"○",AQ23:AQ52,"○")</f>
        <v>0</v>
      </c>
      <c r="AP55" s="92"/>
      <c r="AQ55" s="93" t="e">
        <f>SUMIF(AU63:AU68,"介護",#REF!)</f>
        <v>#REF!</v>
      </c>
      <c r="AR55" s="91">
        <f>SUMIFS(AR23:AR52,AS23:AS52,"○",AT23:AT52,"○")</f>
        <v>0</v>
      </c>
      <c r="AS55" s="92"/>
      <c r="AT55" s="93" t="e">
        <f>SUMIF(AX63:AX68,"介護",#REF!)</f>
        <v>#REF!</v>
      </c>
      <c r="AU55" s="45">
        <f>J37+L37+N55+Q55+T55+W55+Z55+AC55+AF55+AI55+AL55+AO55+AR55</f>
        <v>0</v>
      </c>
      <c r="AV55" s="37" t="str">
        <f>IF(ISERROR(AU55/AU54),"",(AU55/AU54))</f>
        <v/>
      </c>
      <c r="AW55" s="29"/>
      <c r="AX55" s="234">
        <f>SUMIFS(AX23:AX52,AY23:AY52,"○",AZ23:AZ52,"○")</f>
        <v>0</v>
      </c>
      <c r="AY55" s="92"/>
      <c r="AZ55" s="235"/>
    </row>
    <row r="56" spans="2:52" ht="6" customHeight="1">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row>
    <row r="57" spans="2:52" s="24" customFormat="1" ht="14.25" customHeight="1" thickBot="1">
      <c r="B57" s="24" t="s">
        <v>70</v>
      </c>
      <c r="C57" s="38"/>
      <c r="D57" s="38"/>
      <c r="E57" s="38"/>
      <c r="F57" s="38"/>
      <c r="G57" s="38"/>
      <c r="H57" s="38"/>
      <c r="I57" s="38"/>
      <c r="J57" s="38"/>
      <c r="K57" s="38"/>
      <c r="L57" s="55"/>
      <c r="U57" s="23"/>
      <c r="V57" s="23"/>
      <c r="W57" s="23"/>
      <c r="X57" s="23"/>
      <c r="Y57" s="23"/>
      <c r="Z57" s="38"/>
      <c r="AA57" s="38"/>
      <c r="AB57" s="38"/>
      <c r="AC57" s="38"/>
      <c r="AD57" s="38"/>
      <c r="AE57" s="38"/>
      <c r="AK57" s="38"/>
      <c r="AL57" s="38"/>
      <c r="AM57" s="38"/>
    </row>
    <row r="58" spans="2:52" s="24" customFormat="1" ht="10.5" customHeight="1">
      <c r="B58" s="38" t="s">
        <v>71</v>
      </c>
      <c r="C58" s="38"/>
      <c r="D58" s="38"/>
      <c r="E58" s="38"/>
      <c r="F58" s="38"/>
      <c r="G58" s="38"/>
      <c r="H58" s="38"/>
      <c r="I58" s="38"/>
      <c r="J58" s="38"/>
      <c r="K58" s="38"/>
      <c r="L58" s="38"/>
      <c r="M58" s="55"/>
      <c r="N58" s="55"/>
      <c r="O58" s="55"/>
      <c r="P58" s="55"/>
      <c r="Q58" s="55"/>
      <c r="R58" s="55"/>
      <c r="S58" s="55"/>
      <c r="T58" s="55"/>
      <c r="U58" s="56"/>
      <c r="V58" s="56"/>
      <c r="W58" s="56"/>
      <c r="X58" s="56"/>
      <c r="Y58" s="56"/>
      <c r="AS58" s="99" t="s">
        <v>26</v>
      </c>
      <c r="AT58" s="100"/>
      <c r="AU58" s="94" t="s">
        <v>27</v>
      </c>
      <c r="AV58" s="227" t="str">
        <f>IF(ISERROR(AV55/AV53),"",ROUNDDOWN((AV55/AV53)*100,2))</f>
        <v/>
      </c>
      <c r="AW58" s="228"/>
      <c r="AX58" s="231" t="s">
        <v>42</v>
      </c>
    </row>
    <row r="59" spans="2:52" s="24" customFormat="1" ht="11.25" customHeight="1" thickBot="1">
      <c r="B59" s="24" t="s">
        <v>72</v>
      </c>
      <c r="L59" s="38"/>
      <c r="M59" s="55"/>
      <c r="N59" s="55"/>
      <c r="O59" s="55"/>
      <c r="P59" s="55"/>
      <c r="Q59" s="55"/>
      <c r="R59" s="55"/>
      <c r="S59" s="55"/>
      <c r="Z59" s="225" t="s">
        <v>73</v>
      </c>
      <c r="AA59" s="225"/>
      <c r="AB59" s="56"/>
      <c r="AS59" s="101"/>
      <c r="AT59" s="102"/>
      <c r="AU59" s="95"/>
      <c r="AV59" s="229"/>
      <c r="AW59" s="230"/>
      <c r="AX59" s="231"/>
    </row>
    <row r="60" spans="2:52" s="24" customFormat="1">
      <c r="D60" s="24" t="s">
        <v>84</v>
      </c>
      <c r="M60" s="1"/>
      <c r="N60" s="1"/>
      <c r="O60" s="1"/>
      <c r="P60" s="1"/>
      <c r="Q60" s="1"/>
      <c r="R60" s="1"/>
      <c r="S60" s="1"/>
      <c r="W60" s="83" t="s">
        <v>77</v>
      </c>
      <c r="X60" s="75" t="s">
        <v>27</v>
      </c>
      <c r="Y60" s="75"/>
      <c r="Z60" s="224">
        <v>0.25</v>
      </c>
      <c r="AA60" s="224"/>
      <c r="AB60" s="75" t="s">
        <v>76</v>
      </c>
      <c r="AC60" s="75"/>
    </row>
    <row r="61" spans="2:52" s="24" customFormat="1">
      <c r="D61" s="24" t="s">
        <v>75</v>
      </c>
      <c r="E61" s="1"/>
      <c r="F61" s="1"/>
      <c r="G61" s="1"/>
      <c r="H61" s="1"/>
      <c r="I61" s="1"/>
      <c r="J61" s="1"/>
      <c r="K61" s="1"/>
      <c r="L61" s="1"/>
      <c r="M61" s="1"/>
      <c r="N61" s="1"/>
      <c r="O61" s="1"/>
      <c r="P61" s="1"/>
      <c r="Q61" s="1"/>
      <c r="R61" s="1"/>
      <c r="S61" s="1"/>
      <c r="W61" s="83"/>
      <c r="X61" s="75"/>
      <c r="Y61" s="75"/>
      <c r="Z61" s="224"/>
      <c r="AA61" s="224"/>
      <c r="AB61" s="75"/>
      <c r="AC61" s="75"/>
    </row>
    <row r="62" spans="2:52" s="24" customFormat="1">
      <c r="B62" s="41"/>
      <c r="D62" s="24" t="s">
        <v>74</v>
      </c>
      <c r="H62" s="1"/>
      <c r="I62" s="1"/>
      <c r="J62" s="1"/>
      <c r="K62" s="1"/>
      <c r="L62" s="1"/>
      <c r="M62" s="1"/>
      <c r="N62" s="1"/>
      <c r="O62" s="1"/>
      <c r="P62" s="1"/>
      <c r="Q62" s="1"/>
      <c r="R62" s="1"/>
      <c r="S62" s="1"/>
      <c r="W62" s="62"/>
      <c r="X62" s="75" t="s">
        <v>27</v>
      </c>
      <c r="Y62" s="75"/>
      <c r="Z62" s="224">
        <v>0.35</v>
      </c>
      <c r="AA62" s="224"/>
      <c r="AB62" s="75" t="s">
        <v>76</v>
      </c>
      <c r="AC62" s="75"/>
    </row>
    <row r="63" spans="2:52" s="24" customFormat="1">
      <c r="B63" s="41"/>
      <c r="H63" s="1"/>
      <c r="I63" s="1"/>
      <c r="J63" s="1"/>
      <c r="K63" s="1"/>
      <c r="L63" s="1"/>
      <c r="M63" s="1"/>
      <c r="N63" s="1"/>
      <c r="O63" s="1"/>
      <c r="P63" s="1"/>
      <c r="Q63" s="1"/>
      <c r="R63" s="1"/>
      <c r="S63" s="1"/>
      <c r="W63" s="62"/>
      <c r="X63" s="66"/>
      <c r="Y63" s="66"/>
    </row>
    <row r="64" spans="2:52" ht="15.95" customHeight="1">
      <c r="B64" s="40"/>
      <c r="C64" s="40"/>
      <c r="D64" s="39"/>
      <c r="F64" s="27"/>
      <c r="G64" s="27"/>
      <c r="H64" s="27"/>
      <c r="I64" s="27"/>
      <c r="J64" s="23"/>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row>
    <row r="65" spans="2:39" ht="15.95" customHeight="1">
      <c r="B65" s="40"/>
      <c r="C65" s="40"/>
      <c r="D65" s="39"/>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row>
    <row r="66" spans="2:39" ht="18" customHeight="1">
      <c r="B66" s="41"/>
      <c r="C66" s="41"/>
      <c r="E66" s="58"/>
    </row>
    <row r="67" spans="2:39" ht="18" customHeight="1">
      <c r="E67" s="46"/>
    </row>
    <row r="68" spans="2:39" ht="18" customHeight="1">
      <c r="E68" s="46"/>
    </row>
    <row r="69" spans="2:39" ht="18" customHeight="1">
      <c r="E69" s="46"/>
    </row>
    <row r="70" spans="2:39" ht="18" customHeight="1">
      <c r="E70" s="46"/>
    </row>
    <row r="71" spans="2:39" ht="18" customHeight="1">
      <c r="E71" s="46"/>
    </row>
    <row r="72" spans="2:39" ht="18" customHeight="1">
      <c r="E72" s="46"/>
    </row>
    <row r="73" spans="2:39" ht="18" customHeight="1">
      <c r="E73" s="46"/>
    </row>
    <row r="74" spans="2:39">
      <c r="E74" s="46"/>
    </row>
    <row r="75" spans="2:39">
      <c r="E75" s="46"/>
    </row>
    <row r="76" spans="2:39">
      <c r="E76" s="46"/>
    </row>
    <row r="77" spans="2:39">
      <c r="E77" s="46"/>
    </row>
    <row r="78" spans="2:39">
      <c r="E78" s="46"/>
    </row>
  </sheetData>
  <mergeCells count="792">
    <mergeCell ref="AE8:AE9"/>
    <mergeCell ref="AF8:AY9"/>
    <mergeCell ref="B9:D9"/>
    <mergeCell ref="I9:J9"/>
    <mergeCell ref="I10:J10"/>
    <mergeCell ref="AE10:AE11"/>
    <mergeCell ref="AF10:AY11"/>
    <mergeCell ref="AC3:AD3"/>
    <mergeCell ref="B6:D6"/>
    <mergeCell ref="I6:P6"/>
    <mergeCell ref="B7:D7"/>
    <mergeCell ref="I7:P7"/>
    <mergeCell ref="B8:D8"/>
    <mergeCell ref="I8:P8"/>
    <mergeCell ref="AX18:AZ19"/>
    <mergeCell ref="B20:C22"/>
    <mergeCell ref="D20:E22"/>
    <mergeCell ref="F20:H20"/>
    <mergeCell ref="I20:M20"/>
    <mergeCell ref="N20:P20"/>
    <mergeCell ref="Q20:S20"/>
    <mergeCell ref="T20:V20"/>
    <mergeCell ref="W20:Y20"/>
    <mergeCell ref="Z20:AB20"/>
    <mergeCell ref="AU20:AU22"/>
    <mergeCell ref="AV20:AV22"/>
    <mergeCell ref="AX20:AZ20"/>
    <mergeCell ref="F21:G22"/>
    <mergeCell ref="H21:H22"/>
    <mergeCell ref="I21:J21"/>
    <mergeCell ref="K21:L21"/>
    <mergeCell ref="M21:M22"/>
    <mergeCell ref="N21:N22"/>
    <mergeCell ref="O21:O22"/>
    <mergeCell ref="AC20:AE20"/>
    <mergeCell ref="AF20:AH20"/>
    <mergeCell ref="AI20:AK20"/>
    <mergeCell ref="AL20:AN20"/>
    <mergeCell ref="AO20:AQ20"/>
    <mergeCell ref="AR20:AT20"/>
    <mergeCell ref="V21:V22"/>
    <mergeCell ref="W21:W22"/>
    <mergeCell ref="X21:X22"/>
    <mergeCell ref="Y21:Y22"/>
    <mergeCell ref="Z21:Z22"/>
    <mergeCell ref="AA21:AA22"/>
    <mergeCell ref="P21:P22"/>
    <mergeCell ref="Q21:Q22"/>
    <mergeCell ref="R21:R22"/>
    <mergeCell ref="S21:S22"/>
    <mergeCell ref="T21:T22"/>
    <mergeCell ref="U21:U22"/>
    <mergeCell ref="AT21:AT22"/>
    <mergeCell ref="AX21:AX22"/>
    <mergeCell ref="AY21:AY22"/>
    <mergeCell ref="AZ21:AZ22"/>
    <mergeCell ref="I22:J22"/>
    <mergeCell ref="K22:L22"/>
    <mergeCell ref="AN21:AN22"/>
    <mergeCell ref="AO21:AO22"/>
    <mergeCell ref="AP21:AP22"/>
    <mergeCell ref="AQ21:AQ22"/>
    <mergeCell ref="AR21:AR22"/>
    <mergeCell ref="AS21:AS22"/>
    <mergeCell ref="AH21:AH22"/>
    <mergeCell ref="AI21:AI22"/>
    <mergeCell ref="AJ21:AJ22"/>
    <mergeCell ref="AK21:AK22"/>
    <mergeCell ref="AL21:AL22"/>
    <mergeCell ref="AM21:AM22"/>
    <mergeCell ref="AB21:AB22"/>
    <mergeCell ref="AC21:AC22"/>
    <mergeCell ref="AD21:AD22"/>
    <mergeCell ref="AE21:AE22"/>
    <mergeCell ref="AF21:AF22"/>
    <mergeCell ref="AG21:AG22"/>
    <mergeCell ref="W23:W24"/>
    <mergeCell ref="X23:X24"/>
    <mergeCell ref="M23:M24"/>
    <mergeCell ref="N23:N24"/>
    <mergeCell ref="O23:O24"/>
    <mergeCell ref="P23:P24"/>
    <mergeCell ref="Q23:Q24"/>
    <mergeCell ref="R23:R24"/>
    <mergeCell ref="B23:C24"/>
    <mergeCell ref="D23:E24"/>
    <mergeCell ref="F23:G24"/>
    <mergeCell ref="H23:H24"/>
    <mergeCell ref="I23:J23"/>
    <mergeCell ref="K23:L23"/>
    <mergeCell ref="B25:C26"/>
    <mergeCell ref="D25:E26"/>
    <mergeCell ref="F25:G26"/>
    <mergeCell ref="H25:H26"/>
    <mergeCell ref="I25:J25"/>
    <mergeCell ref="K25:L25"/>
    <mergeCell ref="AQ23:AQ24"/>
    <mergeCell ref="AR23:AR24"/>
    <mergeCell ref="AS23:AS24"/>
    <mergeCell ref="AQ25:AQ26"/>
    <mergeCell ref="AR25:AR26"/>
    <mergeCell ref="AS25:AS26"/>
    <mergeCell ref="AK23:AK24"/>
    <mergeCell ref="AL23:AL24"/>
    <mergeCell ref="AM23:AM24"/>
    <mergeCell ref="AN23:AN24"/>
    <mergeCell ref="AO23:AO24"/>
    <mergeCell ref="AP23:AP24"/>
    <mergeCell ref="AE23:AE24"/>
    <mergeCell ref="AF23:AF24"/>
    <mergeCell ref="AG23:AG24"/>
    <mergeCell ref="AH23:AH24"/>
    <mergeCell ref="AI23:AI24"/>
    <mergeCell ref="AJ23:AJ24"/>
    <mergeCell ref="M25:M26"/>
    <mergeCell ref="N25:N26"/>
    <mergeCell ref="O25:O26"/>
    <mergeCell ref="P25:P26"/>
    <mergeCell ref="Q25:Q26"/>
    <mergeCell ref="R25:R26"/>
    <mergeCell ref="AY23:AY24"/>
    <mergeCell ref="AZ23:AZ24"/>
    <mergeCell ref="I24:J24"/>
    <mergeCell ref="K24:L24"/>
    <mergeCell ref="AT23:AT24"/>
    <mergeCell ref="AV23:AV52"/>
    <mergeCell ref="AX23:AX24"/>
    <mergeCell ref="AT25:AT26"/>
    <mergeCell ref="Y23:Y24"/>
    <mergeCell ref="Z23:Z24"/>
    <mergeCell ref="AA23:AA24"/>
    <mergeCell ref="AB23:AB24"/>
    <mergeCell ref="AC23:AC24"/>
    <mergeCell ref="AD23:AD24"/>
    <mergeCell ref="S23:S24"/>
    <mergeCell ref="T23:T24"/>
    <mergeCell ref="U23:U24"/>
    <mergeCell ref="V23:V24"/>
    <mergeCell ref="AA25:AA26"/>
    <mergeCell ref="AB25:AB26"/>
    <mergeCell ref="AC25:AC26"/>
    <mergeCell ref="AD25:AD26"/>
    <mergeCell ref="S25:S26"/>
    <mergeCell ref="T25:T26"/>
    <mergeCell ref="U25:U26"/>
    <mergeCell ref="V25:V26"/>
    <mergeCell ref="W25:W26"/>
    <mergeCell ref="X25:X26"/>
    <mergeCell ref="AX25:AX26"/>
    <mergeCell ref="AY25:AY26"/>
    <mergeCell ref="AZ25:AZ26"/>
    <mergeCell ref="I26:J26"/>
    <mergeCell ref="K26:L26"/>
    <mergeCell ref="B27:C28"/>
    <mergeCell ref="D27:E28"/>
    <mergeCell ref="F27:G28"/>
    <mergeCell ref="H27:H28"/>
    <mergeCell ref="I27:J27"/>
    <mergeCell ref="AK25:AK26"/>
    <mergeCell ref="AL25:AL26"/>
    <mergeCell ref="AM25:AM26"/>
    <mergeCell ref="AN25:AN26"/>
    <mergeCell ref="AO25:AO26"/>
    <mergeCell ref="AP25:AP26"/>
    <mergeCell ref="AE25:AE26"/>
    <mergeCell ref="AF25:AF26"/>
    <mergeCell ref="AG25:AG26"/>
    <mergeCell ref="AH25:AH26"/>
    <mergeCell ref="AI25:AI26"/>
    <mergeCell ref="AJ25:AJ26"/>
    <mergeCell ref="Y25:Y26"/>
    <mergeCell ref="Z25:Z26"/>
    <mergeCell ref="R27:R28"/>
    <mergeCell ref="S27:S28"/>
    <mergeCell ref="T27:T28"/>
    <mergeCell ref="U27:U28"/>
    <mergeCell ref="V27:V28"/>
    <mergeCell ref="W27:W28"/>
    <mergeCell ref="K27:L27"/>
    <mergeCell ref="M27:M28"/>
    <mergeCell ref="N27:N28"/>
    <mergeCell ref="O27:O28"/>
    <mergeCell ref="P27:P28"/>
    <mergeCell ref="Q27:Q28"/>
    <mergeCell ref="AF27:AF28"/>
    <mergeCell ref="AG27:AG28"/>
    <mergeCell ref="AH27:AH28"/>
    <mergeCell ref="AI27:AI28"/>
    <mergeCell ref="X27:X28"/>
    <mergeCell ref="Y27:Y28"/>
    <mergeCell ref="Z27:Z28"/>
    <mergeCell ref="AA27:AA28"/>
    <mergeCell ref="AB27:AB28"/>
    <mergeCell ref="AC27:AC28"/>
    <mergeCell ref="AY27:AY28"/>
    <mergeCell ref="AZ27:AZ28"/>
    <mergeCell ref="I28:J28"/>
    <mergeCell ref="K28:L28"/>
    <mergeCell ref="B29:C30"/>
    <mergeCell ref="D29:E30"/>
    <mergeCell ref="F29:G30"/>
    <mergeCell ref="H29:H30"/>
    <mergeCell ref="I29:J29"/>
    <mergeCell ref="K29:L29"/>
    <mergeCell ref="AP27:AP28"/>
    <mergeCell ref="AQ27:AQ28"/>
    <mergeCell ref="AR27:AR28"/>
    <mergeCell ref="AS27:AS28"/>
    <mergeCell ref="AT27:AT28"/>
    <mergeCell ref="AX27:AX28"/>
    <mergeCell ref="AJ27:AJ28"/>
    <mergeCell ref="AK27:AK28"/>
    <mergeCell ref="AL27:AL28"/>
    <mergeCell ref="AM27:AM28"/>
    <mergeCell ref="AN27:AN28"/>
    <mergeCell ref="AO27:AO28"/>
    <mergeCell ref="AD27:AD28"/>
    <mergeCell ref="AE27:AE28"/>
    <mergeCell ref="S29:S30"/>
    <mergeCell ref="T29:T30"/>
    <mergeCell ref="U29:U30"/>
    <mergeCell ref="V29:V30"/>
    <mergeCell ref="W29:W30"/>
    <mergeCell ref="X29:X30"/>
    <mergeCell ref="M29:M30"/>
    <mergeCell ref="N29:N30"/>
    <mergeCell ref="O29:O30"/>
    <mergeCell ref="P29:P30"/>
    <mergeCell ref="Q29:Q30"/>
    <mergeCell ref="R29:R30"/>
    <mergeCell ref="AG29:AG30"/>
    <mergeCell ref="AH29:AH30"/>
    <mergeCell ref="AI29:AI30"/>
    <mergeCell ref="AJ29:AJ30"/>
    <mergeCell ref="Y29:Y30"/>
    <mergeCell ref="Z29:Z30"/>
    <mergeCell ref="AA29:AA30"/>
    <mergeCell ref="AB29:AB30"/>
    <mergeCell ref="AC29:AC30"/>
    <mergeCell ref="AD29:AD30"/>
    <mergeCell ref="AZ29:AZ30"/>
    <mergeCell ref="I30:J30"/>
    <mergeCell ref="K30:L30"/>
    <mergeCell ref="B31:C32"/>
    <mergeCell ref="D31:E32"/>
    <mergeCell ref="F31:G32"/>
    <mergeCell ref="H31:H32"/>
    <mergeCell ref="I31:J31"/>
    <mergeCell ref="K31:L31"/>
    <mergeCell ref="M31:M32"/>
    <mergeCell ref="AQ29:AQ30"/>
    <mergeCell ref="AR29:AR30"/>
    <mergeCell ref="AS29:AS30"/>
    <mergeCell ref="AT29:AT30"/>
    <mergeCell ref="AX29:AX30"/>
    <mergeCell ref="AY29:AY30"/>
    <mergeCell ref="AK29:AK30"/>
    <mergeCell ref="AL29:AL30"/>
    <mergeCell ref="AM29:AM30"/>
    <mergeCell ref="AN29:AN30"/>
    <mergeCell ref="AO29:AO30"/>
    <mergeCell ref="AP29:AP30"/>
    <mergeCell ref="AE29:AE30"/>
    <mergeCell ref="AF29:AF30"/>
    <mergeCell ref="W31:W32"/>
    <mergeCell ref="X31:X32"/>
    <mergeCell ref="Y31:Y32"/>
    <mergeCell ref="N31:N32"/>
    <mergeCell ref="O31:O32"/>
    <mergeCell ref="P31:P32"/>
    <mergeCell ref="Q31:Q32"/>
    <mergeCell ref="R31:R32"/>
    <mergeCell ref="S31:S32"/>
    <mergeCell ref="AS31:AS32"/>
    <mergeCell ref="AT31:AT32"/>
    <mergeCell ref="AX31:AX32"/>
    <mergeCell ref="AY31:AY32"/>
    <mergeCell ref="AZ31:AZ32"/>
    <mergeCell ref="AL31:AL32"/>
    <mergeCell ref="AM31:AM32"/>
    <mergeCell ref="AN31:AN32"/>
    <mergeCell ref="AO31:AO32"/>
    <mergeCell ref="AP31:AP32"/>
    <mergeCell ref="AQ31:AQ32"/>
    <mergeCell ref="I32:J32"/>
    <mergeCell ref="K32:L32"/>
    <mergeCell ref="B33:C34"/>
    <mergeCell ref="D33:E34"/>
    <mergeCell ref="F33:G34"/>
    <mergeCell ref="H33:H34"/>
    <mergeCell ref="I33:J33"/>
    <mergeCell ref="K33:L33"/>
    <mergeCell ref="AR31:AR32"/>
    <mergeCell ref="AF31:AF32"/>
    <mergeCell ref="AG31:AG32"/>
    <mergeCell ref="AH31:AH32"/>
    <mergeCell ref="AI31:AI32"/>
    <mergeCell ref="AJ31:AJ32"/>
    <mergeCell ref="AK31:AK32"/>
    <mergeCell ref="Z31:Z32"/>
    <mergeCell ref="AA31:AA32"/>
    <mergeCell ref="AB31:AB32"/>
    <mergeCell ref="AC31:AC32"/>
    <mergeCell ref="AD31:AD32"/>
    <mergeCell ref="AE31:AE32"/>
    <mergeCell ref="T31:T32"/>
    <mergeCell ref="U31:U32"/>
    <mergeCell ref="V31:V32"/>
    <mergeCell ref="S33:S34"/>
    <mergeCell ref="T33:T34"/>
    <mergeCell ref="U33:U34"/>
    <mergeCell ref="V33:V34"/>
    <mergeCell ref="W33:W34"/>
    <mergeCell ref="X33:X34"/>
    <mergeCell ref="M33:M34"/>
    <mergeCell ref="N33:N34"/>
    <mergeCell ref="O33:O34"/>
    <mergeCell ref="P33:P34"/>
    <mergeCell ref="Q33:Q34"/>
    <mergeCell ref="R33:R34"/>
    <mergeCell ref="AG33:AG34"/>
    <mergeCell ref="AH33:AH34"/>
    <mergeCell ref="AI33:AI34"/>
    <mergeCell ref="AJ33:AJ34"/>
    <mergeCell ref="Y33:Y34"/>
    <mergeCell ref="Z33:Z34"/>
    <mergeCell ref="AA33:AA34"/>
    <mergeCell ref="AB33:AB34"/>
    <mergeCell ref="AC33:AC34"/>
    <mergeCell ref="AD33:AD34"/>
    <mergeCell ref="AZ33:AZ34"/>
    <mergeCell ref="I34:J34"/>
    <mergeCell ref="K34:L34"/>
    <mergeCell ref="B35:C36"/>
    <mergeCell ref="D35:E36"/>
    <mergeCell ref="F35:G36"/>
    <mergeCell ref="H35:H36"/>
    <mergeCell ref="I35:J35"/>
    <mergeCell ref="K35:L35"/>
    <mergeCell ref="M35:M36"/>
    <mergeCell ref="AQ33:AQ34"/>
    <mergeCell ref="AR33:AR34"/>
    <mergeCell ref="AS33:AS34"/>
    <mergeCell ref="AT33:AT34"/>
    <mergeCell ref="AX33:AX34"/>
    <mergeCell ref="AY33:AY34"/>
    <mergeCell ref="AK33:AK34"/>
    <mergeCell ref="AL33:AL34"/>
    <mergeCell ref="AM33:AM34"/>
    <mergeCell ref="AN33:AN34"/>
    <mergeCell ref="AO33:AO34"/>
    <mergeCell ref="AP33:AP34"/>
    <mergeCell ref="AE33:AE34"/>
    <mergeCell ref="AF33:AF34"/>
    <mergeCell ref="W35:W36"/>
    <mergeCell ref="X35:X36"/>
    <mergeCell ref="Y35:Y36"/>
    <mergeCell ref="N35:N36"/>
    <mergeCell ref="O35:O36"/>
    <mergeCell ref="P35:P36"/>
    <mergeCell ref="Q35:Q36"/>
    <mergeCell ref="R35:R36"/>
    <mergeCell ref="S35:S36"/>
    <mergeCell ref="AS35:AS36"/>
    <mergeCell ref="AT35:AT36"/>
    <mergeCell ref="AX35:AX36"/>
    <mergeCell ref="AY35:AY36"/>
    <mergeCell ref="AZ35:AZ36"/>
    <mergeCell ref="AL35:AL36"/>
    <mergeCell ref="AM35:AM36"/>
    <mergeCell ref="AN35:AN36"/>
    <mergeCell ref="AO35:AO36"/>
    <mergeCell ref="AP35:AP36"/>
    <mergeCell ref="AQ35:AQ36"/>
    <mergeCell ref="I36:J36"/>
    <mergeCell ref="K36:L36"/>
    <mergeCell ref="B37:C38"/>
    <mergeCell ref="D37:E38"/>
    <mergeCell ref="F37:G38"/>
    <mergeCell ref="H37:H38"/>
    <mergeCell ref="I37:J37"/>
    <mergeCell ref="K37:L37"/>
    <mergeCell ref="AR35:AR36"/>
    <mergeCell ref="AF35:AF36"/>
    <mergeCell ref="AG35:AG36"/>
    <mergeCell ref="AH35:AH36"/>
    <mergeCell ref="AI35:AI36"/>
    <mergeCell ref="AJ35:AJ36"/>
    <mergeCell ref="AK35:AK36"/>
    <mergeCell ref="Z35:Z36"/>
    <mergeCell ref="AA35:AA36"/>
    <mergeCell ref="AB35:AB36"/>
    <mergeCell ref="AC35:AC36"/>
    <mergeCell ref="AD35:AD36"/>
    <mergeCell ref="AE35:AE36"/>
    <mergeCell ref="T35:T36"/>
    <mergeCell ref="U35:U36"/>
    <mergeCell ref="V35:V36"/>
    <mergeCell ref="S37:S38"/>
    <mergeCell ref="T37:T38"/>
    <mergeCell ref="U37:U38"/>
    <mergeCell ref="V37:V38"/>
    <mergeCell ref="W37:W38"/>
    <mergeCell ref="X37:X38"/>
    <mergeCell ref="M37:M38"/>
    <mergeCell ref="N37:N38"/>
    <mergeCell ref="O37:O38"/>
    <mergeCell ref="P37:P38"/>
    <mergeCell ref="Q37:Q38"/>
    <mergeCell ref="R37:R38"/>
    <mergeCell ref="AG37:AG38"/>
    <mergeCell ref="AH37:AH38"/>
    <mergeCell ref="AI37:AI38"/>
    <mergeCell ref="AJ37:AJ38"/>
    <mergeCell ref="Y37:Y38"/>
    <mergeCell ref="Z37:Z38"/>
    <mergeCell ref="AA37:AA38"/>
    <mergeCell ref="AB37:AB38"/>
    <mergeCell ref="AC37:AC38"/>
    <mergeCell ref="AD37:AD38"/>
    <mergeCell ref="AZ37:AZ38"/>
    <mergeCell ref="I38:J38"/>
    <mergeCell ref="K38:L38"/>
    <mergeCell ref="B39:C40"/>
    <mergeCell ref="D39:E40"/>
    <mergeCell ref="F39:G40"/>
    <mergeCell ref="H39:H40"/>
    <mergeCell ref="I39:J39"/>
    <mergeCell ref="K39:L39"/>
    <mergeCell ref="M39:M40"/>
    <mergeCell ref="AQ37:AQ38"/>
    <mergeCell ref="AR37:AR38"/>
    <mergeCell ref="AS37:AS38"/>
    <mergeCell ref="AT37:AT38"/>
    <mergeCell ref="AX37:AX38"/>
    <mergeCell ref="AY37:AY38"/>
    <mergeCell ref="AK37:AK38"/>
    <mergeCell ref="AL37:AL38"/>
    <mergeCell ref="AM37:AM38"/>
    <mergeCell ref="AN37:AN38"/>
    <mergeCell ref="AO37:AO38"/>
    <mergeCell ref="AP37:AP38"/>
    <mergeCell ref="AE37:AE38"/>
    <mergeCell ref="AF37:AF38"/>
    <mergeCell ref="W39:W40"/>
    <mergeCell ref="X39:X40"/>
    <mergeCell ref="Y39:Y40"/>
    <mergeCell ref="N39:N40"/>
    <mergeCell ref="O39:O40"/>
    <mergeCell ref="P39:P40"/>
    <mergeCell ref="Q39:Q40"/>
    <mergeCell ref="R39:R40"/>
    <mergeCell ref="S39:S40"/>
    <mergeCell ref="AS39:AS40"/>
    <mergeCell ref="AT39:AT40"/>
    <mergeCell ref="AX39:AX40"/>
    <mergeCell ref="AY39:AY40"/>
    <mergeCell ref="AZ39:AZ40"/>
    <mergeCell ref="AL39:AL40"/>
    <mergeCell ref="AM39:AM40"/>
    <mergeCell ref="AN39:AN40"/>
    <mergeCell ref="AO39:AO40"/>
    <mergeCell ref="AP39:AP40"/>
    <mergeCell ref="AQ39:AQ40"/>
    <mergeCell ref="I40:J40"/>
    <mergeCell ref="K40:L40"/>
    <mergeCell ref="B41:C42"/>
    <mergeCell ref="D41:E42"/>
    <mergeCell ref="F41:G42"/>
    <mergeCell ref="H41:H42"/>
    <mergeCell ref="I41:J41"/>
    <mergeCell ref="K41:L41"/>
    <mergeCell ref="AR39:AR40"/>
    <mergeCell ref="AF39:AF40"/>
    <mergeCell ref="AG39:AG40"/>
    <mergeCell ref="AH39:AH40"/>
    <mergeCell ref="AI39:AI40"/>
    <mergeCell ref="AJ39:AJ40"/>
    <mergeCell ref="AK39:AK40"/>
    <mergeCell ref="Z39:Z40"/>
    <mergeCell ref="AA39:AA40"/>
    <mergeCell ref="AB39:AB40"/>
    <mergeCell ref="AC39:AC40"/>
    <mergeCell ref="AD39:AD40"/>
    <mergeCell ref="AE39:AE40"/>
    <mergeCell ref="T39:T40"/>
    <mergeCell ref="U39:U40"/>
    <mergeCell ref="V39:V40"/>
    <mergeCell ref="S41:S42"/>
    <mergeCell ref="T41:T42"/>
    <mergeCell ref="U41:U42"/>
    <mergeCell ref="V41:V42"/>
    <mergeCell ref="W41:W42"/>
    <mergeCell ref="X41:X42"/>
    <mergeCell ref="M41:M42"/>
    <mergeCell ref="N41:N42"/>
    <mergeCell ref="O41:O42"/>
    <mergeCell ref="P41:P42"/>
    <mergeCell ref="Q41:Q42"/>
    <mergeCell ref="R41:R42"/>
    <mergeCell ref="AG41:AG42"/>
    <mergeCell ref="AH41:AH42"/>
    <mergeCell ref="AI41:AI42"/>
    <mergeCell ref="AJ41:AJ42"/>
    <mergeCell ref="Y41:Y42"/>
    <mergeCell ref="Z41:Z42"/>
    <mergeCell ref="AA41:AA42"/>
    <mergeCell ref="AB41:AB42"/>
    <mergeCell ref="AC41:AC42"/>
    <mergeCell ref="AD41:AD42"/>
    <mergeCell ref="AZ41:AZ42"/>
    <mergeCell ref="I42:J42"/>
    <mergeCell ref="K42:L42"/>
    <mergeCell ref="B43:C44"/>
    <mergeCell ref="D43:E44"/>
    <mergeCell ref="F43:G44"/>
    <mergeCell ref="H43:H44"/>
    <mergeCell ref="I43:J43"/>
    <mergeCell ref="K43:L43"/>
    <mergeCell ref="M43:M44"/>
    <mergeCell ref="AQ41:AQ42"/>
    <mergeCell ref="AR41:AR42"/>
    <mergeCell ref="AS41:AS42"/>
    <mergeCell ref="AT41:AT42"/>
    <mergeCell ref="AX41:AX42"/>
    <mergeCell ref="AY41:AY42"/>
    <mergeCell ref="AK41:AK42"/>
    <mergeCell ref="AL41:AL42"/>
    <mergeCell ref="AM41:AM42"/>
    <mergeCell ref="AN41:AN42"/>
    <mergeCell ref="AO41:AO42"/>
    <mergeCell ref="AP41:AP42"/>
    <mergeCell ref="AE41:AE42"/>
    <mergeCell ref="AF41:AF42"/>
    <mergeCell ref="W43:W44"/>
    <mergeCell ref="X43:X44"/>
    <mergeCell ref="Y43:Y44"/>
    <mergeCell ref="N43:N44"/>
    <mergeCell ref="O43:O44"/>
    <mergeCell ref="P43:P44"/>
    <mergeCell ref="Q43:Q44"/>
    <mergeCell ref="R43:R44"/>
    <mergeCell ref="S43:S44"/>
    <mergeCell ref="AS43:AS44"/>
    <mergeCell ref="AT43:AT44"/>
    <mergeCell ref="AX43:AX44"/>
    <mergeCell ref="AY43:AY44"/>
    <mergeCell ref="AZ43:AZ44"/>
    <mergeCell ref="AL43:AL44"/>
    <mergeCell ref="AM43:AM44"/>
    <mergeCell ref="AN43:AN44"/>
    <mergeCell ref="AO43:AO44"/>
    <mergeCell ref="AP43:AP44"/>
    <mergeCell ref="AQ43:AQ44"/>
    <mergeCell ref="I44:J44"/>
    <mergeCell ref="K44:L44"/>
    <mergeCell ref="B45:C46"/>
    <mergeCell ref="D45:E46"/>
    <mergeCell ref="F45:G46"/>
    <mergeCell ref="H45:H46"/>
    <mergeCell ref="I45:J45"/>
    <mergeCell ref="K45:L45"/>
    <mergeCell ref="AR43:AR44"/>
    <mergeCell ref="AF43:AF44"/>
    <mergeCell ref="AG43:AG44"/>
    <mergeCell ref="AH43:AH44"/>
    <mergeCell ref="AI43:AI44"/>
    <mergeCell ref="AJ43:AJ44"/>
    <mergeCell ref="AK43:AK44"/>
    <mergeCell ref="Z43:Z44"/>
    <mergeCell ref="AA43:AA44"/>
    <mergeCell ref="AB43:AB44"/>
    <mergeCell ref="AC43:AC44"/>
    <mergeCell ref="AD43:AD44"/>
    <mergeCell ref="AE43:AE44"/>
    <mergeCell ref="T43:T44"/>
    <mergeCell ref="U43:U44"/>
    <mergeCell ref="V43:V44"/>
    <mergeCell ref="S45:S46"/>
    <mergeCell ref="T45:T46"/>
    <mergeCell ref="U45:U46"/>
    <mergeCell ref="V45:V46"/>
    <mergeCell ref="W45:W46"/>
    <mergeCell ref="X45:X46"/>
    <mergeCell ref="M45:M46"/>
    <mergeCell ref="N45:N46"/>
    <mergeCell ref="O45:O46"/>
    <mergeCell ref="P45:P46"/>
    <mergeCell ref="Q45:Q46"/>
    <mergeCell ref="R45:R46"/>
    <mergeCell ref="AG45:AG46"/>
    <mergeCell ref="AH45:AH46"/>
    <mergeCell ref="AI45:AI46"/>
    <mergeCell ref="AJ45:AJ46"/>
    <mergeCell ref="Y45:Y46"/>
    <mergeCell ref="Z45:Z46"/>
    <mergeCell ref="AA45:AA46"/>
    <mergeCell ref="AB45:AB46"/>
    <mergeCell ref="AC45:AC46"/>
    <mergeCell ref="AD45:AD46"/>
    <mergeCell ref="AZ45:AZ46"/>
    <mergeCell ref="I46:J46"/>
    <mergeCell ref="K46:L46"/>
    <mergeCell ref="B47:C48"/>
    <mergeCell ref="D47:E48"/>
    <mergeCell ref="F47:G48"/>
    <mergeCell ref="H47:H48"/>
    <mergeCell ref="I47:J47"/>
    <mergeCell ref="K47:L47"/>
    <mergeCell ref="M47:M48"/>
    <mergeCell ref="AQ45:AQ46"/>
    <mergeCell ref="AR45:AR46"/>
    <mergeCell ref="AS45:AS46"/>
    <mergeCell ref="AT45:AT46"/>
    <mergeCell ref="AX45:AX46"/>
    <mergeCell ref="AY45:AY46"/>
    <mergeCell ref="AK45:AK46"/>
    <mergeCell ref="AL45:AL46"/>
    <mergeCell ref="AM45:AM46"/>
    <mergeCell ref="AN45:AN46"/>
    <mergeCell ref="AO45:AO46"/>
    <mergeCell ref="AP45:AP46"/>
    <mergeCell ref="AE45:AE46"/>
    <mergeCell ref="AF45:AF46"/>
    <mergeCell ref="W47:W48"/>
    <mergeCell ref="X47:X48"/>
    <mergeCell ref="Y47:Y48"/>
    <mergeCell ref="N47:N48"/>
    <mergeCell ref="O47:O48"/>
    <mergeCell ref="P47:P48"/>
    <mergeCell ref="Q47:Q48"/>
    <mergeCell ref="R47:R48"/>
    <mergeCell ref="S47:S48"/>
    <mergeCell ref="AS47:AS48"/>
    <mergeCell ref="AT47:AT48"/>
    <mergeCell ref="AX47:AX48"/>
    <mergeCell ref="AY47:AY48"/>
    <mergeCell ref="AZ47:AZ48"/>
    <mergeCell ref="AL47:AL48"/>
    <mergeCell ref="AM47:AM48"/>
    <mergeCell ref="AN47:AN48"/>
    <mergeCell ref="AO47:AO48"/>
    <mergeCell ref="AP47:AP48"/>
    <mergeCell ref="AQ47:AQ48"/>
    <mergeCell ref="I48:J48"/>
    <mergeCell ref="K48:L48"/>
    <mergeCell ref="B49:C50"/>
    <mergeCell ref="D49:E50"/>
    <mergeCell ref="F49:G50"/>
    <mergeCell ref="H49:H50"/>
    <mergeCell ref="I49:J49"/>
    <mergeCell ref="K49:L49"/>
    <mergeCell ref="AR47:AR48"/>
    <mergeCell ref="AF47:AF48"/>
    <mergeCell ref="AG47:AG48"/>
    <mergeCell ref="AH47:AH48"/>
    <mergeCell ref="AI47:AI48"/>
    <mergeCell ref="AJ47:AJ48"/>
    <mergeCell ref="AK47:AK48"/>
    <mergeCell ref="Z47:Z48"/>
    <mergeCell ref="AA47:AA48"/>
    <mergeCell ref="AB47:AB48"/>
    <mergeCell ref="AC47:AC48"/>
    <mergeCell ref="AD47:AD48"/>
    <mergeCell ref="AE47:AE48"/>
    <mergeCell ref="T47:T48"/>
    <mergeCell ref="U47:U48"/>
    <mergeCell ref="V47:V48"/>
    <mergeCell ref="S49:S50"/>
    <mergeCell ref="T49:T50"/>
    <mergeCell ref="U49:U50"/>
    <mergeCell ref="V49:V50"/>
    <mergeCell ref="W49:W50"/>
    <mergeCell ref="X49:X50"/>
    <mergeCell ref="M49:M50"/>
    <mergeCell ref="N49:N50"/>
    <mergeCell ref="O49:O50"/>
    <mergeCell ref="P49:P50"/>
    <mergeCell ref="Q49:Q50"/>
    <mergeCell ref="R49:R50"/>
    <mergeCell ref="AG49:AG50"/>
    <mergeCell ref="AH49:AH50"/>
    <mergeCell ref="AI49:AI50"/>
    <mergeCell ref="AJ49:AJ50"/>
    <mergeCell ref="Y49:Y50"/>
    <mergeCell ref="Z49:Z50"/>
    <mergeCell ref="AA49:AA50"/>
    <mergeCell ref="AB49:AB50"/>
    <mergeCell ref="AC49:AC50"/>
    <mergeCell ref="AD49:AD50"/>
    <mergeCell ref="AZ49:AZ50"/>
    <mergeCell ref="I50:J50"/>
    <mergeCell ref="K50:L50"/>
    <mergeCell ref="B51:C52"/>
    <mergeCell ref="D51:E52"/>
    <mergeCell ref="F51:G52"/>
    <mergeCell ref="H51:H52"/>
    <mergeCell ref="I51:J51"/>
    <mergeCell ref="K51:L51"/>
    <mergeCell ref="M51:M52"/>
    <mergeCell ref="AQ49:AQ50"/>
    <mergeCell ref="AR49:AR50"/>
    <mergeCell ref="AS49:AS50"/>
    <mergeCell ref="AT49:AT50"/>
    <mergeCell ref="AX49:AX50"/>
    <mergeCell ref="AY49:AY50"/>
    <mergeCell ref="AK49:AK50"/>
    <mergeCell ref="AL49:AL50"/>
    <mergeCell ref="AM49:AM50"/>
    <mergeCell ref="AN49:AN50"/>
    <mergeCell ref="AO49:AO50"/>
    <mergeCell ref="AP49:AP50"/>
    <mergeCell ref="AE49:AE50"/>
    <mergeCell ref="AF49:AF50"/>
    <mergeCell ref="W51:W52"/>
    <mergeCell ref="X51:X52"/>
    <mergeCell ref="Y51:Y52"/>
    <mergeCell ref="N51:N52"/>
    <mergeCell ref="O51:O52"/>
    <mergeCell ref="P51:P52"/>
    <mergeCell ref="Q51:Q52"/>
    <mergeCell ref="R51:R52"/>
    <mergeCell ref="S51:S52"/>
    <mergeCell ref="AX51:AX52"/>
    <mergeCell ref="AY51:AY52"/>
    <mergeCell ref="AZ51:AZ52"/>
    <mergeCell ref="AL51:AL52"/>
    <mergeCell ref="AM51:AM52"/>
    <mergeCell ref="AN51:AN52"/>
    <mergeCell ref="AO51:AO52"/>
    <mergeCell ref="AP51:AP52"/>
    <mergeCell ref="AQ51:AQ52"/>
    <mergeCell ref="I52:J52"/>
    <mergeCell ref="K52:L52"/>
    <mergeCell ref="B53:M53"/>
    <mergeCell ref="N53:P53"/>
    <mergeCell ref="Q53:S53"/>
    <mergeCell ref="T53:V53"/>
    <mergeCell ref="AR51:AR52"/>
    <mergeCell ref="AS51:AS52"/>
    <mergeCell ref="AT51:AT52"/>
    <mergeCell ref="AF51:AF52"/>
    <mergeCell ref="AG51:AG52"/>
    <mergeCell ref="AH51:AH52"/>
    <mergeCell ref="AI51:AI52"/>
    <mergeCell ref="AJ51:AJ52"/>
    <mergeCell ref="AK51:AK52"/>
    <mergeCell ref="Z51:Z52"/>
    <mergeCell ref="AA51:AA52"/>
    <mergeCell ref="AB51:AB52"/>
    <mergeCell ref="AC51:AC52"/>
    <mergeCell ref="AD51:AD52"/>
    <mergeCell ref="AE51:AE52"/>
    <mergeCell ref="T51:T52"/>
    <mergeCell ref="U51:U52"/>
    <mergeCell ref="V51:V52"/>
    <mergeCell ref="AO53:AQ53"/>
    <mergeCell ref="AR53:AT53"/>
    <mergeCell ref="AX53:AZ53"/>
    <mergeCell ref="N54:P54"/>
    <mergeCell ref="AX54:AZ54"/>
    <mergeCell ref="B55:M55"/>
    <mergeCell ref="N55:P55"/>
    <mergeCell ref="Q55:S55"/>
    <mergeCell ref="T55:V55"/>
    <mergeCell ref="W55:Y55"/>
    <mergeCell ref="W53:Y53"/>
    <mergeCell ref="Z53:AB53"/>
    <mergeCell ref="AC53:AE53"/>
    <mergeCell ref="AF53:AH53"/>
    <mergeCell ref="AI53:AK53"/>
    <mergeCell ref="AL53:AN53"/>
    <mergeCell ref="AX55:AZ55"/>
    <mergeCell ref="AU58:AU59"/>
    <mergeCell ref="AV58:AW59"/>
    <mergeCell ref="AX58:AX59"/>
    <mergeCell ref="Z55:AB55"/>
    <mergeCell ref="AC55:AE55"/>
    <mergeCell ref="AF55:AH55"/>
    <mergeCell ref="AI55:AK55"/>
    <mergeCell ref="AL55:AN55"/>
    <mergeCell ref="AO55:AQ55"/>
    <mergeCell ref="Z59:AA59"/>
    <mergeCell ref="W60:W61"/>
    <mergeCell ref="X60:Y61"/>
    <mergeCell ref="Z60:AA61"/>
    <mergeCell ref="AB60:AC61"/>
    <mergeCell ref="X62:Y62"/>
    <mergeCell ref="Z62:AA62"/>
    <mergeCell ref="AB62:AC62"/>
    <mergeCell ref="AR55:AT55"/>
    <mergeCell ref="AS58:AT59"/>
  </mergeCells>
  <phoneticPr fontId="32"/>
  <dataValidations count="4">
    <dataValidation type="list" allowBlank="1" showInputMessage="1" showErrorMessage="1" sqref="I6:P6">
      <formula1>$BA$20:$BA$32</formula1>
    </dataValidation>
    <dataValidation type="list" allowBlank="1" sqref="B23:C52">
      <formula1>$BA$35:$BA$37</formula1>
    </dataValidation>
    <dataValidation type="list" allowBlank="1" showInputMessage="1" showErrorMessage="1" sqref="H23:H52">
      <formula1>"介福,なし"</formula1>
    </dataValidation>
    <dataValidation type="list" allowBlank="1" showInputMessage="1" showErrorMessage="1" sqref="AN13 AN16:AN18">
      <formula1>AN13:AN13</formula1>
    </dataValidation>
  </dataValidations>
  <printOptions horizontalCentered="1" verticalCentered="1"/>
  <pageMargins left="0.19685039370078741" right="0.19685039370078741" top="0.39370078740157483" bottom="0.19685039370078741" header="0.31496062992125984" footer="0.19685039370078741"/>
  <pageSetup paperSize="9" scale="68" orientation="landscape" r:id="rId1"/>
  <headerFooter alignWithMargins="0">
    <oddHeader>&amp;R&amp;12【換算表⑤】</oddHead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【換算表⑤】</vt:lpstr>
      <vt:lpstr>【換算表⑤】!Print_Area</vt:lpstr>
      <vt:lpstr>記入例!Print_Area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0</cp:revision>
  <cp:lastPrinted>1601-01-01T00:00:00Z</cp:lastPrinted>
  <dcterms:created xsi:type="dcterms:W3CDTF">1601-01-01T00:00:00Z</dcterms:created>
  <dcterms:modified xsi:type="dcterms:W3CDTF">2021-06-11T05:58:41Z</dcterms:modified>
  <cp:category/>
</cp:coreProperties>
</file>