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3.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998】非暗号化\01処遇改善加算様式\1.様式\令和５年度以降様式\別紙様式３（実績）\R5 実績報告書（茨木市）\1.記入例\"/>
    </mc:Choice>
  </mc:AlternateContent>
  <bookViews>
    <workbookView xWindow="-105" yWindow="-105" windowWidth="23250" windowHeight="12570"/>
  </bookViews>
  <sheets>
    <sheet name="基本情報入力シート" sheetId="16" r:id="rId1"/>
    <sheet name="別紙様式3-2" sheetId="20" r:id="rId2"/>
    <sheet name="別紙様式3-1" sheetId="15" r:id="rId3"/>
    <sheet name="【参考】サービス名一覧" sheetId="13" state="hidden" r:id="rId4"/>
  </sheets>
  <definedNames>
    <definedName name="_xlnm._FilterDatabase" localSheetId="1" hidden="1">'別紙様式3-2'!$M$16:$N$118</definedName>
    <definedName name="_new1" localSheetId="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基本情報入力シート!$A$1:$AA$63</definedName>
    <definedName name="_xlnm.Print_Area" localSheetId="1">'別紙様式3-2'!$A$1:$V$38</definedName>
    <definedName name="www">#REF!</definedName>
    <definedName name="サービス" localSheetId="2">#REF!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2">#REF!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78" i="15" l="1"/>
  <c r="Y77" i="15"/>
  <c r="P31" i="15"/>
  <c r="P41" i="15"/>
  <c r="P39" i="15"/>
  <c r="S98" i="15"/>
  <c r="AJ79" i="15"/>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Z97" i="15"/>
  <c r="AF97" i="15" s="1"/>
  <c r="AJ162" i="15" s="1"/>
  <c r="Z95" i="15"/>
  <c r="AF95" i="15" s="1"/>
  <c r="AJ161" i="15" s="1"/>
  <c r="AE77" i="15" l="1"/>
  <c r="S77" i="15"/>
  <c r="AF78" i="15" l="1"/>
  <c r="T78" i="15"/>
  <c r="W36" i="15"/>
  <c r="P9" i="20"/>
  <c r="AD35" i="15" s="1"/>
  <c r="P8" i="20"/>
  <c r="W35" i="15" s="1"/>
  <c r="AJ156" i="15" l="1"/>
  <c r="AJ155" i="15"/>
  <c r="AC34" i="15"/>
  <c r="AJ150" i="15" s="1"/>
  <c r="P42" i="15"/>
  <c r="AJ34" i="15"/>
  <c r="AJ151" i="15" s="1"/>
  <c r="X39" i="15" l="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三重野恵子</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10"/>
            <color indexed="81"/>
            <rFont val="MS P ゴシック"/>
            <family val="3"/>
            <charset val="128"/>
          </rPr>
          <t>社会保険労務士事務所等の担当者の氏名・連絡先を記入しても構いません。
※その場合は、（例）「社労士　作成担当者名」と記入下さい
　法人又は事業所以外で委託して作成したことがわかるように記載を
　お願いします。</t>
        </r>
      </text>
    </comment>
    <comment ref="C46" authorId="1" shapeId="0">
      <text>
        <r>
          <rPr>
            <sz val="14"/>
            <color indexed="81"/>
            <rFont val="MS P ゴシック"/>
            <family val="3"/>
            <charset val="128"/>
          </rPr>
          <t>メールアドレスは、間違えないようにお願いします。問合せの手段として必要な為。</t>
        </r>
      </text>
    </comment>
    <comment ref="M46" authorId="1" shapeId="0">
      <text>
        <r>
          <rPr>
            <b/>
            <sz val="9"/>
            <color indexed="81"/>
            <rFont val="MS P ゴシック"/>
            <family val="3"/>
            <charset val="128"/>
          </rPr>
          <t>三重野恵子:</t>
        </r>
        <r>
          <rPr>
            <sz val="9"/>
            <color indexed="81"/>
            <rFont val="MS P ゴシック"/>
            <family val="3"/>
            <charset val="128"/>
          </rPr>
          <t xml:space="preserve">
</t>
        </r>
      </text>
    </comment>
    <comment ref="M51" authorId="0" shapeId="0">
      <text>
        <r>
          <rPr>
            <sz val="14"/>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2" shapeId="0">
      <text>
        <r>
          <rPr>
            <b/>
            <u/>
            <sz val="16"/>
            <color indexed="81"/>
            <rFont val="MS P ゴシック"/>
            <family val="3"/>
            <charset val="128"/>
          </rPr>
          <t>基本情報入力シートの内容を間違えると、作成をやり直しする事となりますので、作成には十分気をつけて下さい。！</t>
        </r>
        <r>
          <rPr>
            <u/>
            <sz val="14"/>
            <color indexed="81"/>
            <rFont val="MS P ゴシック"/>
            <family val="3"/>
            <charset val="128"/>
          </rPr>
          <t xml:space="preserve">
</t>
        </r>
        <r>
          <rPr>
            <sz val="14"/>
            <color indexed="81"/>
            <rFont val="MS P ゴシック"/>
            <family val="3"/>
            <charset val="128"/>
          </rPr>
          <t>①「サービス名」については、必ずプルダウンで選択してください。</t>
        </r>
        <r>
          <rPr>
            <u/>
            <sz val="14"/>
            <color indexed="81"/>
            <rFont val="MS P ゴシック"/>
            <family val="3"/>
            <charset val="128"/>
          </rPr>
          <t xml:space="preserve">
</t>
        </r>
        <r>
          <rPr>
            <sz val="14"/>
            <color indexed="81"/>
            <rFont val="MS P ゴシック"/>
            <family val="3"/>
            <charset val="128"/>
          </rPr>
          <t xml:space="preserve">② 介護予防サービスは、居宅サービス・地域密着型サービスと一体型となっているため、
　 行を分ける必要はありません。
　 ※介護予防サービスをしていない事業所でも（又はその逆でも）、選択は一体型を
　　 選択してください。
③ 総合事業については、行を分けてください。
　 ※総合事業サービス名は、指定権者毎に名称が異なりますので計画書・実績報告書では、
　　 統一名称となっております。
　茨木市の場合　　　　　　　統一名称
　　訪問介護相当サービス　→　訪問型サービス（総合事業）
　　通所介護相当サービス　→　通所型サービス（総合事業）　
</t>
        </r>
      </text>
    </comment>
    <comment ref="M61" authorId="2" shapeId="0">
      <text>
        <r>
          <rPr>
            <b/>
            <sz val="14"/>
            <color indexed="81"/>
            <rFont val="MS P ゴシック"/>
            <family val="3"/>
            <charset val="128"/>
          </rPr>
          <t>等級値毎に記載ください。
５級地・・茨木市・摂津市
４級地・・高槻市・吹田市</t>
        </r>
      </text>
    </comment>
  </commentList>
</comments>
</file>

<file path=xl/comments2.xml><?xml version="1.0" encoding="utf-8"?>
<comments xmlns="http://schemas.openxmlformats.org/spreadsheetml/2006/main">
  <authors>
    <author>三重野恵子</author>
    <author>厚生労働省ネットワークシステム</author>
    <author>塚原 遊尋(tsukahara-yuujin.xt6)</author>
    <author>東京都</author>
  </authors>
  <commentList>
    <comment ref="Q3" authorId="0" shapeId="0">
      <text>
        <r>
          <rPr>
            <b/>
            <sz val="9"/>
            <color indexed="8"/>
            <rFont val="MS P ゴシック"/>
            <family val="3"/>
            <charset val="128"/>
          </rPr>
          <t>茨木市より
「本年度の加算の総額」については、国保連から加算の請求の総額を記入ください。
① 特定加算・・内訳として該当しているグループ（A)～（C)への項目はなくなりました。
② ベースアップ等加算・・内訳として「介護職員」と「その他の職種」の項目はなくなりました。
※ ① ② のグループ内訳毎の記入については、別紙様式３－１の項目に沿って記入してください。</t>
        </r>
      </text>
    </comment>
    <comment ref="U14" authorId="1"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1"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2" shapeId="0">
      <text>
        <r>
          <rPr>
            <sz val="9"/>
            <color indexed="81"/>
            <rFont val="MS P ゴシック"/>
            <family val="3"/>
            <charset val="128"/>
          </rPr>
          <t>ドロップダウンリストで選択してください。</t>
        </r>
      </text>
    </comment>
    <comment ref="S19" authorId="3" shapeId="0">
      <text>
        <r>
          <rPr>
            <sz val="9"/>
            <color indexed="81"/>
            <rFont val="MS P ゴシック"/>
            <family val="3"/>
            <charset val="128"/>
          </rPr>
          <t>ドロップダウンリストで選択してください。
各加算を取得しない事業所がある場合は、空欄のままにしてください。</t>
        </r>
      </text>
    </comment>
    <comment ref="R25" authorId="0" shapeId="0">
      <text>
        <r>
          <rPr>
            <b/>
            <sz val="9"/>
            <color indexed="81"/>
            <rFont val="MS P ゴシック"/>
            <family val="3"/>
            <charset val="128"/>
          </rPr>
          <t>茨木市より
「本年度の加算の総額」は、国保連から支払われた金額のみを記入ください。
　　</t>
        </r>
        <r>
          <rPr>
            <sz val="9"/>
            <color indexed="81"/>
            <rFont val="MS P ゴシック"/>
            <family val="3"/>
            <charset val="128"/>
          </rPr>
          <t xml:space="preserve">自社独自改善額や、自己負担額等については、
　　別紙３－１の（３）加算以外の部分で賃金水準を下げないことについて
　　（ア）本年度の賃金の総額に含んでください。
</t>
        </r>
        <r>
          <rPr>
            <b/>
            <sz val="9"/>
            <color indexed="81"/>
            <rFont val="MS P ゴシック"/>
            <family val="3"/>
            <charset val="128"/>
          </rPr>
          <t xml:space="preserve">
総合事業サービスについては、上記（例）としてあるように、
訪問型サービス（総合事業）は、訪問介護
通所介護サービス（総合事業）は、通所介護又は地域密着型通所介護の加算額に
含む事も可とします。</t>
        </r>
      </text>
    </comment>
  </commentList>
</comments>
</file>

<file path=xl/comments3.xml><?xml version="1.0" encoding="utf-8"?>
<comments xmlns="http://schemas.openxmlformats.org/spreadsheetml/2006/main">
  <authors>
    <author>塚原 遊尋(tsukahara-yuujin.xt6)</author>
    <author>厚生労働省ネットワークシステム</author>
    <author>作成者</author>
    <author>三重野恵子</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B36" authorId="3" shapeId="0">
      <text>
        <r>
          <rPr>
            <b/>
            <sz val="9"/>
            <color indexed="81"/>
            <rFont val="MS P ゴシック"/>
            <family val="3"/>
            <charset val="128"/>
          </rPr>
          <t>茨木市より
①＜②の条件ですが、その差額が大きすぎる場合は、
法人の持出しによる改善があると予測できますが、
計算ミスの場合もありますので、必ず確認をお願いします</t>
        </r>
        <r>
          <rPr>
            <sz val="9"/>
            <color indexed="81"/>
            <rFont val="MS P ゴシック"/>
            <family val="3"/>
            <charset val="128"/>
          </rPr>
          <t>。</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V43" authorId="3" shapeId="0">
      <text>
        <r>
          <rPr>
            <sz val="9"/>
            <color indexed="81"/>
            <rFont val="MS P ゴシック"/>
            <family val="3"/>
            <charset val="128"/>
          </rPr>
          <t>茨木市より
(f)の総額について、下記の【記入上の注意】にもあるように、(g)(h)(i)(j)について「例えば、本年度に入職（退職）した職員と同等の賃金水準の職員が
　 前年度から在籍していた（いなかった）ものと</t>
        </r>
        <r>
          <rPr>
            <u/>
            <sz val="9"/>
            <color indexed="81"/>
            <rFont val="MS P ゴシック"/>
            <family val="3"/>
            <charset val="128"/>
          </rPr>
          <t>仮定して計算するなどの方法</t>
        </r>
        <r>
          <rPr>
            <sz val="9"/>
            <color indexed="81"/>
            <rFont val="MS P ゴシック"/>
            <family val="3"/>
            <charset val="128"/>
          </rPr>
          <t xml:space="preserve">により、今年度との比較に適した値に修正することが可能である。」
■令和５年度の職員構成が令和４年度と変わった等の事由により、再計算する必要があります。
</t>
        </r>
      </text>
    </comment>
    <comment ref="AB57" authorId="3" shapeId="0">
      <text>
        <r>
          <rPr>
            <sz val="9"/>
            <color indexed="8"/>
            <rFont val="MS P ゴシック"/>
            <family val="3"/>
            <charset val="128"/>
          </rPr>
          <t>令和４年度にて、処遇改善加算（処遇・特定・ベースアップ）以外で、会社独自で給料が毎年上がる仕組みがある場合に記入。実施していない所は「空白」
※令和４年度計画書（別紙様式２－１ ニ 各介護サービス事業者等による処遇改善加算、特定加算及びベースアップ等加算の配分を除く賃金改善）にて、未記入の場合でも、実際に取組をしていたら、記入した上で金額を入力してください。</t>
        </r>
      </text>
    </comment>
    <comment ref="E58" authorId="2" shapeId="0">
      <text>
        <r>
          <rPr>
            <b/>
            <sz val="9"/>
            <color indexed="81"/>
            <rFont val="MS P ゴシック"/>
            <family val="3"/>
            <charset val="128"/>
          </rPr>
          <t>vol.799 問６参照</t>
        </r>
      </text>
    </comment>
    <comment ref="S72" authorId="3" shapeId="0">
      <text>
        <r>
          <rPr>
            <b/>
            <sz val="10"/>
            <color indexed="81"/>
            <rFont val="MS P ゴシック"/>
            <family val="3"/>
            <charset val="128"/>
          </rPr>
          <t>特定加算を配分するグループのみ入力</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3" shapeId="0">
      <text>
        <r>
          <rPr>
            <sz val="8"/>
            <color indexed="81"/>
            <rFont val="MS P ゴシック"/>
            <family val="3"/>
            <charset val="128"/>
          </rPr>
          <t>茨木市より
特定処遇改善加算を配分した従業者をグループ毎に記入。原則、</t>
        </r>
        <r>
          <rPr>
            <b/>
            <u/>
            <sz val="8"/>
            <color indexed="81"/>
            <rFont val="MS P ゴシック"/>
            <family val="3"/>
            <charset val="128"/>
          </rPr>
          <t>令和５年度計画書にて設定しているグループになっているはずです。</t>
        </r>
        <r>
          <rPr>
            <sz val="8"/>
            <color indexed="81"/>
            <rFont val="MS P ゴシック"/>
            <family val="3"/>
            <charset val="128"/>
          </rPr>
          <t xml:space="preserve">
年度途中でグループ変更した場合は、「（別紙様式4）変更に係る届出書 」と計画書の別紙様式２－１～２－３を提出する必要がありますが、
未提出の場合は、（４）その他に、計画書と違うグループ分けをした事を書いてください。そのうえで、令和６年度の計画書では、特定加算の該当グループは今回の設定で出していること又は出し直すこと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<sst xmlns="http://schemas.openxmlformats.org/spreadsheetml/2006/main" count="458" uniqueCount="335">
  <si>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</si>
  <si>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</si>
  <si>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</si>
  <si>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</si>
  <si>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</si>
  <si>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</si>
  <si>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</si>
  <si>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</si>
  <si>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</si>
  <si>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</si>
  <si>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</si>
  <si>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</si>
  <si>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</si>
  <si>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</si>
  <si>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</si>
  <si>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</si>
  <si>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</si>
  <si>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</si>
  <si>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</si>
  <si>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</si>
  <si>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</si>
  <si>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</si>
  <si>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</si>
  <si>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</si>
  <si>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</si>
  <si>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</si>
  <si>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</si>
  <si>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</si>
  <si>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</si>
  <si>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</si>
  <si>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</si>
  <si>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</si>
  <si>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</si>
  <si>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</si>
  <si>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</si>
  <si>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</si>
  <si>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</si>
  <si>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</si>
  <si>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</si>
  <si>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</si>
  <si>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</si>
  <si>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</si>
  <si>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</si>
  <si>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</si>
  <si>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</si>
  <si>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</si>
  <si>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</si>
  <si>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</si>
  <si>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</si>
  <si>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</si>
  <si>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</si>
  <si>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</si>
  <si>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</si>
  <si>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</si>
  <si>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</si>
  <si>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</si>
  <si>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</si>
  <si>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</si>
  <si>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</si>
  <si>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</si>
  <si>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</si>
  <si>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</si>
  <si>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</si>
  <si>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</si>
  <si>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</si>
  <si>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</si>
  <si>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</si>
  <si>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</si>
  <si>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</si>
  <si>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</si>
  <si>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</si>
  <si>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</si>
  <si>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</si>
  <si>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</si>
  <si>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</si>
  <si>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</si>
  <si>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</si>
  <si>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</si>
  <si>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</si>
  <si>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</si>
  <si>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</si>
  <si>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</si>
  <si>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</si>
  <si>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</si>
  <si>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</si>
  <si>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</si>
  <si>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</si>
  <si>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</si>
  <si>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</si>
  <si>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</si>
  <si>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</si>
  <si>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</si>
  <si>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</si>
  <si>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</si>
  <si>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</si>
  <si>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</si>
  <si>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</si>
  <si>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</si>
  <si>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</si>
  <si>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</si>
  <si>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</si>
  <si>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</si>
  <si>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</si>
  <si>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</si>
  <si>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</si>
  <si>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</si>
  <si>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</si>
  <si>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</si>
  <si>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</si>
  <si>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</si>
  <si>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</si>
  <si>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</si>
  <si>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</si>
  <si>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</si>
  <si>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</si>
  <si>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</si>
  <si>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</si>
  <si>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</si>
  <si>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</si>
  <si>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</si>
  <si>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</si>
  <si>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</si>
  <si>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</si>
  <si>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</si>
  <si>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</si>
  <si>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</si>
  <si>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</si>
  <si>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</si>
  <si>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</si>
  <si>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</si>
  <si>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</si>
  <si>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</si>
  <si>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</si>
  <si>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</si>
  <si>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</si>
  <si>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</si>
  <si>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</si>
  <si>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</si>
  <si>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</si>
  <si>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</si>
  <si>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</si>
  <si>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</si>
  <si>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</si>
  <si>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</si>
  <si>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</si>
  <si>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</si>
  <si>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</si>
  <si>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</si>
  <si>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</si>
  <si>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</si>
  <si>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</si>
  <si>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</si>
  <si>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</si>
  <si>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</si>
  <si>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</si>
  <si>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</si>
  <si>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</si>
  <si>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</si>
  <si>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</si>
  <si>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</si>
  <si>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</si>
  <si>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</si>
  <si>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</si>
  <si>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</si>
  <si>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</si>
  <si>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</si>
  <si>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</si>
  <si>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</si>
  <si>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</si>
  <si>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</si>
  <si>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</si>
  <si>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</si>
  <si>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</si>
  <si>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</si>
  <si>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</si>
  <si>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</si>
  <si>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</si>
  <si>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</si>
  <si>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</si>
  <si>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</si>
  <si>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</si>
  <si>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</si>
  <si>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</si>
  <si>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</si>
  <si>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</si>
  <si>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</si>
  <si>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</si>
  <si>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</si>
  <si>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</si>
  <si>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</si>
  <si>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</si>
  <si>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</si>
  <si>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</si>
  <si>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</si>
  <si>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</si>
  <si>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</si>
  <si>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</si>
  <si>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</si>
  <si>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</si>
  <si>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</si>
  <si>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</si>
  <si>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</si>
  <si>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</si>
  <si>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</si>
  <si>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</si>
  <si>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</si>
  <si>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</si>
  <si>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</si>
  <si>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</si>
  <si>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</si>
  <si>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</si>
  <si>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</si>
  <si>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</si>
  <si>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</si>
  <si>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</si>
  <si>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</si>
  <si>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</si>
  <si>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</si>
  <si>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</si>
  <si>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</si>
  <si>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</si>
  <si>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</si>
  <si>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</si>
  <si>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</si>
  <si>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</si>
  <si>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</si>
  <si>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</si>
  <si>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</si>
  <si>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</si>
  <si>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</si>
  <si>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</si>
  <si>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</si>
  <si>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</si>
  <si>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</si>
  <si>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</si>
  <si>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</si>
  <si>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</si>
  <si>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</si>
  <si>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</si>
  <si>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</si>
  <si>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</si>
  <si>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</si>
  <si>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</si>
  <si>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</si>
  <si>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</si>
  <si>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</si>
  <si>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</si>
  <si>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</si>
  <si>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</si>
  <si>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</si>
  <si>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</si>
  <si>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</si>
  <si>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</si>
  <si>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</si>
  <si>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</si>
  <si>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</si>
  <si>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</si>
  <si>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</si>
  <si>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</si>
  <si>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</si>
  <si>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</si>
  <si>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</si>
  <si>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</si>
  <si>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</si>
  <si>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</si>
  <si>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</si>
  <si>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</si>
  <si>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</si>
  <si>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</si>
  <si>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</si>
  <si>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</si>
  <si>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</si>
  <si>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</si>
  <si>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</si>
  <si>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</si>
  <si>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</si>
  <si>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</si>
  <si>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</si>
  <si>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</si>
  <si>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</si>
  <si>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</si>
  <si>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</si>
  <si>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</si>
  <si>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</si>
  <si>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</si>
  <si>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</si>
  <si>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</si>
  <si>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</si>
  <si>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</si>
  <si>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</si>
  <si>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</si>
  <si>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</si>
  <si>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</si>
  <si>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</si>
  <si>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</si>
  <si>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</si>
  <si>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</si>
  <si>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</si>
  <si>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</si>
  <si>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</si>
  <si>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</si>
  <si>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</si>
  <si>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</si>
  <si>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</si>
  <si>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</si>
  <si>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</si>
  <si>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</si>
  <si>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</si>
  <si>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</si>
  <si>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</si>
  <si>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</si>
  <si>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</si>
  <si>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</si>
  <si>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</si>
  <si>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</si>
  <si>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茨木市</t>
    <rPh sb="0" eb="3">
      <t>イバラキシ</t>
    </rPh>
    <phoneticPr fontId="2"/>
  </si>
  <si>
    <t>大阪府</t>
    <rPh sb="0" eb="3">
      <t>オオサカフ</t>
    </rPh>
    <phoneticPr fontId="2"/>
  </si>
  <si>
    <t>277420XXXX</t>
    <phoneticPr fontId="2"/>
  </si>
  <si>
    <t>茨木市事業所１</t>
    <rPh sb="0" eb="3">
      <t>イバラキシ</t>
    </rPh>
    <rPh sb="3" eb="6">
      <t>ジギョウショ</t>
    </rPh>
    <phoneticPr fontId="2"/>
  </si>
  <si>
    <r>
      <t xml:space="preserve">介護職員等ベースアップ等支援加算
</t>
    </r>
    <r>
      <rPr>
        <sz val="8"/>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</si>
  <si>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t>上に含む</t>
    <rPh sb="0" eb="1">
      <t>ウエ</t>
    </rPh>
    <rPh sb="2" eb="3">
      <t>フク</t>
    </rPh>
    <phoneticPr fontId="4"/>
  </si>
  <si>
    <t>上に含む</t>
    <phoneticPr fontId="4"/>
  </si>
  <si>
    <t>国保連からの
加算請求額のみ</t>
    <rPh sb="0" eb="2">
      <t>コクホ</t>
    </rPh>
    <rPh sb="2" eb="3">
      <t>レン</t>
    </rPh>
    <rPh sb="7" eb="9">
      <t>カサン</t>
    </rPh>
    <rPh sb="9" eb="12">
      <t>セイキュウガク</t>
    </rPh>
    <phoneticPr fontId="4"/>
  </si>
  <si>
    <t>国保連からの
加算請求額のみ</t>
    <phoneticPr fontId="4"/>
  </si>
  <si>
    <t>（介護予防）小規模多機能型居宅介護</t>
    <phoneticPr fontId="2"/>
  </si>
  <si>
    <r>
      <t>(f)には、加算を取得する</t>
    </r>
    <r>
      <rPr>
        <u/>
        <sz val="8"/>
        <color theme="1"/>
        <rFont val="ＭＳ Ｐゴシック"/>
        <family val="3"/>
        <charset val="128"/>
      </rPr>
      <t>前年度（４月～３月）の実績値</t>
    </r>
    <r>
      <rPr>
        <sz val="8"/>
        <color theme="1"/>
        <rFont val="ＭＳ Ｐゴシック"/>
        <family val="3"/>
        <charset val="128"/>
      </rPr>
      <t>について、</t>
    </r>
    <r>
      <rPr>
        <u/>
        <sz val="8"/>
        <color theme="1"/>
        <rFont val="ＭＳ Ｐゴシック"/>
        <family val="3"/>
        <charset val="128"/>
      </rPr>
      <t>加算等の配分対象とした</t>
    </r>
    <r>
      <rPr>
        <sz val="8"/>
        <color theme="1"/>
        <rFont val="ＭＳ Ｐゴシック"/>
        <family val="3"/>
        <charset val="128"/>
      </rPr>
      <t>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t>
    </r>
    <r>
      <rPr>
        <b/>
        <u/>
        <sz val="8"/>
        <color rgb="FFFF0000"/>
        <rFont val="ＭＳ Ｐゴシック"/>
        <family val="3"/>
        <charset val="128"/>
      </rPr>
      <t>）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</si>
  <si>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b/>
        <u/>
        <sz val="8"/>
        <color rgb="FFFF0000"/>
        <rFont val="ＭＳ Ｐゴシック"/>
        <family val="3"/>
        <charset val="128"/>
      </rPr>
      <t>含む</t>
    </r>
    <r>
      <rPr>
        <b/>
        <sz val="8"/>
        <color rgb="FFFF0000"/>
        <rFont val="ＭＳ Ｐゴシック"/>
        <family val="3"/>
        <charset val="128"/>
      </rPr>
      <t>額を記載すること。）</t>
    </r>
    <rPh sb="16" eb="17">
      <t>スベ</t>
    </rPh>
    <phoneticPr fontId="4"/>
  </si>
  <si>
    <r>
      <t>⑦特定加算による賃金改善の対象とした</t>
    </r>
    <r>
      <rPr>
        <u/>
        <sz val="9"/>
        <color theme="1"/>
        <rFont val="ＭＳ Ｐゴシック"/>
        <family val="3"/>
        <charset val="128"/>
      </rPr>
      <t>その他の職種（C）</t>
    </r>
    <r>
      <rPr>
        <sz val="9"/>
        <color theme="1"/>
        <rFont val="ＭＳ Ｐゴシック"/>
        <family val="3"/>
        <charset val="128"/>
      </rPr>
      <t>のうち、改善後の賃金が最も高額となる者の賃金額(年額）</t>
    </r>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</si>
  <si>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r>
      <rPr>
        <u/>
        <sz val="9"/>
        <color rgb="FFFF0000"/>
        <rFont val="ＭＳ Ｐゴシック"/>
        <family val="3"/>
        <charset val="128"/>
      </rPr>
      <t>処遇改善加算・特定処遇改善加算・ベースアップ等支援加算以外</t>
    </r>
    <r>
      <rPr>
        <sz val="9"/>
        <color rgb="FFFF0000"/>
        <rFont val="ＭＳ Ｐゴシック"/>
        <family val="3"/>
        <charset val="128"/>
      </rPr>
      <t>で、定期昇給したり、新しい手当を作ったり等、具体的な取組をしてきた内容を記入してください。</t>
    </r>
    <r>
      <rPr>
        <sz val="9"/>
        <color theme="1"/>
        <rFont val="ＭＳ Ｐゴシック"/>
        <family val="3"/>
        <charset val="128"/>
      </rPr>
      <t xml:space="preserve">
正規職員、契約職員については年次で棒級（基本給）の昇給を行っている。
パート職員においては、2年毎に時給の昇給を行っている。
介護職員が、介護支援専門員資格取得時には介護支援専門員手当を支給する。</t>
    </r>
    <rPh sb="7" eb="9">
      <t>トクテイ</t>
    </rPh>
    <rPh sb="9" eb="11">
      <t>ショグウ</t>
    </rPh>
    <rPh sb="11" eb="13">
      <t>カイゼン</t>
    </rPh>
    <rPh sb="13" eb="15">
      <t>カサン</t>
    </rPh>
    <rPh sb="22" eb="27">
      <t>ナドシエンカサン</t>
    </rPh>
    <rPh sb="62" eb="64">
      <t>ナイヨウ</t>
    </rPh>
    <rPh sb="65" eb="67">
      <t>キニュウ</t>
    </rPh>
    <phoneticPr fontId="4"/>
  </si>
  <si>
    <r>
      <rPr>
        <sz val="9"/>
        <color rgb="FFFF0000"/>
        <rFont val="ＭＳ Ｐゴシック"/>
        <family val="3"/>
        <charset val="128"/>
      </rPr>
      <t>改善額の算定根拠を記入してください。</t>
    </r>
    <r>
      <rPr>
        <sz val="9"/>
        <color theme="1"/>
        <rFont val="ＭＳ Ｐゴシック"/>
        <family val="3"/>
        <charset val="128"/>
      </rPr>
      <t xml:space="preserve">
給料規定に定めのあるとおり、規程、棒級表の定めにより昇給、給与規定の通り資格手当として支給をしている。</t>
    </r>
    <rPh sb="9" eb="11">
      <t>キニュウ</t>
    </rPh>
    <phoneticPr fontId="4"/>
  </si>
  <si>
    <r>
      <t>！</t>
    </r>
    <r>
      <rPr>
        <b/>
        <u/>
        <sz val="11"/>
        <rFont val="ＭＳ Ｐゴシック"/>
        <family val="3"/>
        <charset val="128"/>
      </rPr>
      <t>要件Ⅳが☓の場合</t>
    </r>
    <r>
      <rPr>
        <b/>
        <sz val="11"/>
        <rFont val="ＭＳ Ｐゴシック"/>
        <family val="3"/>
        <charset val="128"/>
      </rPr>
      <t xml:space="preserve">、加算以外の部分で賃金水準が引き下げられています。この欄が☓のまま提出する場合には、別紙様式５「特別な事情に係る届出書」を合わせて提出してください。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</si>
  <si>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厚労 太郎</t>
    <rPh sb="0" eb="2">
      <t>コウロウ</t>
    </rPh>
    <rPh sb="3" eb="5">
      <t>タロウ</t>
    </rPh>
    <phoneticPr fontId="2"/>
  </si>
  <si>
    <t>●「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t>
    <rPh sb="2" eb="4">
      <t>ヨウシキ</t>
    </rPh>
    <rPh sb="24" eb="26">
      <t>ショヨウ</t>
    </rPh>
    <rPh sb="79" eb="80">
      <t>タ</t>
    </rPh>
    <rPh sb="81" eb="82">
      <t>ア</t>
    </rPh>
    <rPh sb="96" eb="98">
      <t>サンシュツ</t>
    </rPh>
    <phoneticPr fontId="4"/>
  </si>
  <si>
    <t>茨木市、摂津市</t>
    <rPh sb="0" eb="3">
      <t>イバラキシ</t>
    </rPh>
    <rPh sb="4" eb="7">
      <t>セッツシ</t>
    </rPh>
    <phoneticPr fontId="2"/>
  </si>
  <si>
    <t>高槻市・吹田市</t>
    <rPh sb="0" eb="3">
      <t>タカツキシ</t>
    </rPh>
    <rPh sb="4" eb="7">
      <t>スイタシ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</si>
</sst>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9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
      <sz val="11"/>
      <color rgb="FFFF0000"/>
      <name val="ＭＳ Ｐゴシック"/>
      <family val="3"/>
      <charset val="128"/>
    </font>
    <font>
      <sz val="9"/>
      <color rgb="FFFF0000"/>
      <name val="ＭＳ Ｐゴシック"/>
      <family val="3"/>
      <charset val="128"/>
    </font>
    <font>
      <sz val="14"/>
      <color indexed="81"/>
      <name val="MS P ゴシック"/>
      <family val="3"/>
      <charset val="128"/>
    </font>
    <font>
      <b/>
      <sz val="9"/>
      <color indexed="81"/>
      <name val="MS P ゴシック"/>
      <family val="3"/>
      <charset val="128"/>
    </font>
    <font>
      <b/>
      <u/>
      <sz val="8"/>
      <color rgb="FFFF0000"/>
      <name val="ＭＳ Ｐゴシック"/>
      <family val="3"/>
      <charset val="128"/>
    </font>
    <font>
      <b/>
      <sz val="8"/>
      <color rgb="FFFF0000"/>
      <name val="ＭＳ Ｐゴシック"/>
      <family val="3"/>
      <charset val="128"/>
    </font>
    <font>
      <b/>
      <sz val="10"/>
      <color indexed="81"/>
      <name val="MS P ゴシック"/>
      <family val="3"/>
      <charset val="128"/>
    </font>
    <font>
      <u/>
      <sz val="9"/>
      <color theme="1"/>
      <name val="ＭＳ Ｐゴシック"/>
      <family val="3"/>
      <charset val="128"/>
    </font>
    <font>
      <u/>
      <sz val="9"/>
      <color rgb="FFFF0000"/>
      <name val="ＭＳ Ｐゴシック"/>
      <family val="3"/>
      <charset val="128"/>
    </font>
    <font>
      <sz val="9"/>
      <color indexed="8"/>
      <name val="MS P ゴシック"/>
      <family val="3"/>
      <charset val="128"/>
    </font>
    <font>
      <sz val="10"/>
      <color indexed="81"/>
      <name val="MS P ゴシック"/>
      <family val="3"/>
      <charset val="128"/>
    </font>
    <font>
      <b/>
      <u/>
      <sz val="11"/>
      <name val="ＭＳ Ｐゴシック"/>
      <family val="3"/>
      <charset val="128"/>
    </font>
    <font>
      <sz val="8"/>
      <color indexed="81"/>
      <name val="MS P ゴシック"/>
      <family val="3"/>
      <charset val="128"/>
    </font>
    <font>
      <u/>
      <sz val="9"/>
      <color indexed="81"/>
      <name val="MS P ゴシック"/>
      <family val="3"/>
      <charset val="128"/>
    </font>
    <font>
      <b/>
      <u/>
      <sz val="8"/>
      <color indexed="81"/>
      <name val="MS P ゴシック"/>
      <family val="3"/>
      <charset val="128"/>
    </font>
    <font>
      <b/>
      <sz val="9"/>
      <color indexed="8"/>
      <name val="MS P ゴシック"/>
      <family val="3"/>
      <charset val="128"/>
    </font>
    <font>
      <b/>
      <u/>
      <sz val="16"/>
      <color indexed="81"/>
      <name val="MS P ゴシック"/>
      <family val="3"/>
      <charset val="128"/>
    </font>
    <font>
      <u/>
      <sz val="14"/>
      <color indexed="81"/>
      <name val="MS P ゴシック"/>
      <family val="3"/>
      <charset val="128"/>
    </font>
    <font>
      <b/>
      <sz val="14"/>
      <color indexed="81"/>
      <name val="MS P ゴシック"/>
      <family val="3"/>
      <charset val="128"/>
    </font>
    <font>
      <b/>
      <sz val="11"/>
      <color rgb="FF0070C0"/>
      <name val="ＭＳ Ｐゴシック"/>
      <family val="3"/>
      <charset val="128"/>
    </font>
  </fonts>
  <fills count="3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CCCCFF"/>
        <bgColor auto="1"/>
      </patternFill>
    </fill>
    <fill>
      <patternFill patternType="solid">
        <fgColor theme="9" tint="0.39997558519241921"/>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6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0" fontId="70" fillId="8" borderId="1" xfId="0" applyFont="1" applyFill="1" applyBorder="1" applyProtection="1">
      <alignment vertical="center"/>
      <protection locked="0"/>
    </xf>
    <xf numFmtId="0" fontId="70" fillId="8" borderId="1" xfId="0" applyFont="1" applyFill="1" applyBorder="1" applyAlignment="1" applyProtection="1">
      <alignment vertical="center" wrapText="1"/>
      <protection locked="0"/>
    </xf>
    <xf numFmtId="0" fontId="70" fillId="8" borderId="59" xfId="0" applyFont="1" applyFill="1" applyBorder="1" applyAlignment="1" applyProtection="1">
      <alignment vertical="center" wrapText="1"/>
      <protection locked="0"/>
    </xf>
    <xf numFmtId="177" fontId="41" fillId="0" borderId="1" xfId="0" applyNumberFormat="1" applyFont="1" applyBorder="1" applyAlignment="1">
      <alignment horizontal="center" vertical="center"/>
    </xf>
    <xf numFmtId="0" fontId="71" fillId="2" borderId="15" xfId="0" applyFont="1" applyFill="1" applyBorder="1" applyAlignment="1">
      <alignment vertical="center" wrapText="1"/>
    </xf>
    <xf numFmtId="0" fontId="71" fillId="2" borderId="1" xfId="0" applyFont="1" applyFill="1" applyBorder="1" applyAlignment="1">
      <alignment vertical="center" wrapText="1"/>
    </xf>
    <xf numFmtId="0" fontId="71" fillId="2" borderId="15" xfId="0" applyFont="1" applyFill="1" applyBorder="1" applyAlignment="1">
      <alignment vertical="center" wrapText="1" shrinkToFit="1"/>
    </xf>
    <xf numFmtId="0" fontId="71" fillId="2" borderId="5" xfId="0" applyFont="1" applyFill="1" applyBorder="1" applyAlignment="1">
      <alignment vertical="center" wrapText="1" shrinkToFit="1"/>
    </xf>
    <xf numFmtId="176" fontId="42" fillId="7" borderId="15" xfId="0" applyNumberFormat="1" applyFont="1" applyFill="1" applyBorder="1" applyAlignment="1" applyProtection="1">
      <alignment horizontal="center" vertical="center" wrapText="1" shrinkToFit="1"/>
      <protection locked="0"/>
    </xf>
    <xf numFmtId="176" fontId="42" fillId="5" borderId="15" xfId="0" applyNumberFormat="1" applyFont="1" applyFill="1" applyBorder="1" applyAlignment="1" applyProtection="1">
      <alignment horizontal="center" vertical="center" wrapText="1" shrinkToFit="1"/>
      <protection locked="0"/>
    </xf>
    <xf numFmtId="0" fontId="71" fillId="7" borderId="60" xfId="0" applyFont="1" applyFill="1" applyBorder="1" applyAlignment="1" applyProtection="1">
      <alignment horizontal="center" vertical="center"/>
      <protection locked="0"/>
    </xf>
    <xf numFmtId="176" fontId="71" fillId="7" borderId="15" xfId="0" applyNumberFormat="1" applyFont="1" applyFill="1" applyBorder="1" applyAlignment="1" applyProtection="1">
      <alignment horizontal="right" vertical="center" shrinkToFit="1"/>
      <protection locked="0"/>
    </xf>
    <xf numFmtId="176" fontId="71" fillId="5" borderId="15" xfId="0" applyNumberFormat="1" applyFont="1" applyFill="1" applyBorder="1" applyAlignment="1" applyProtection="1">
      <alignment horizontal="right" vertical="center" shrinkToFit="1"/>
      <protection locked="0"/>
    </xf>
    <xf numFmtId="176" fontId="71" fillId="6" borderId="56" xfId="0" applyNumberFormat="1" applyFont="1" applyFill="1" applyBorder="1" applyAlignment="1" applyProtection="1">
      <alignment horizontal="center" vertical="center" wrapText="1" shrinkToFit="1"/>
      <protection locked="0"/>
    </xf>
    <xf numFmtId="0" fontId="24" fillId="34" borderId="0" xfId="0" applyFont="1" applyFill="1" applyAlignment="1">
      <alignment horizontal="right" vertical="top"/>
    </xf>
    <xf numFmtId="0" fontId="44" fillId="0" borderId="0" xfId="0" applyFont="1">
      <alignment vertical="center"/>
    </xf>
    <xf numFmtId="176" fontId="71" fillId="6" borderId="56" xfId="0" applyNumberFormat="1" applyFont="1" applyFill="1" applyBorder="1" applyAlignment="1" applyProtection="1">
      <alignment horizontal="right" vertical="center" shrinkToFit="1"/>
      <protection locked="0"/>
    </xf>
    <xf numFmtId="0" fontId="24" fillId="35" borderId="0" xfId="0" applyFont="1" applyFill="1" applyAlignment="1">
      <alignment horizontal="right" vertical="top"/>
    </xf>
    <xf numFmtId="0" fontId="0" fillId="0" borderId="0" xfId="0" applyAlignment="1">
      <alignment horizontal="left" vertical="center" wrapText="1"/>
    </xf>
    <xf numFmtId="0" fontId="29" fillId="34" borderId="2" xfId="0" applyFont="1" applyFill="1" applyBorder="1">
      <alignment vertical="center"/>
    </xf>
    <xf numFmtId="0" fontId="24" fillId="36" borderId="0" xfId="0" applyFont="1" applyFill="1" applyAlignment="1">
      <alignment horizontal="right" vertical="top"/>
    </xf>
    <xf numFmtId="0" fontId="0" fillId="35" borderId="0" xfId="0" applyFill="1">
      <alignment vertical="center"/>
    </xf>
    <xf numFmtId="0" fontId="24" fillId="35" borderId="0" xfId="0" applyFont="1" applyFill="1" applyAlignment="1">
      <alignment horizontal="left" vertical="center"/>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5" xfId="0" applyFont="1" applyBorder="1" applyAlignment="1">
      <alignment horizontal="center" vertical="center"/>
    </xf>
    <xf numFmtId="0" fontId="9" fillId="0" borderId="124" xfId="0" applyFont="1" applyBorder="1" applyAlignment="1">
      <alignment horizontal="center" vertical="center"/>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89" fillId="38" borderId="1" xfId="0" applyFont="1" applyFill="1" applyBorder="1" applyAlignment="1" applyProtection="1">
      <alignment vertical="center" wrapText="1"/>
      <protection locked="0"/>
    </xf>
    <xf numFmtId="0" fontId="70" fillId="8" borderId="2" xfId="0" applyFont="1" applyFill="1" applyBorder="1" applyProtection="1">
      <alignment vertical="center"/>
      <protection locked="0"/>
    </xf>
    <xf numFmtId="0" fontId="70" fillId="8" borderId="3" xfId="0" applyFont="1" applyFill="1" applyBorder="1" applyProtection="1">
      <alignment vertical="center"/>
      <protection locked="0"/>
    </xf>
    <xf numFmtId="0" fontId="70" fillId="8" borderId="4" xfId="0" applyFont="1" applyFill="1" applyBorder="1" applyProtection="1">
      <alignment vertical="center"/>
      <protection locked="0"/>
    </xf>
    <xf numFmtId="0" fontId="70" fillId="8" borderId="1" xfId="0" applyFont="1" applyFill="1" applyBorder="1" applyAlignment="1" applyProtection="1">
      <alignment vertical="center" wrapText="1"/>
      <protection locked="0"/>
    </xf>
    <xf numFmtId="0" fontId="70" fillId="8" borderId="1" xfId="0" applyFont="1" applyFill="1" applyBorder="1" applyProtection="1">
      <alignmen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49" fontId="16" fillId="8" borderId="88" xfId="0" applyNumberFormat="1" applyFont="1" applyFill="1" applyBorder="1" applyAlignment="1" applyProtection="1">
      <alignment horizontal="center" vertical="center"/>
      <protection locked="0"/>
    </xf>
    <xf numFmtId="49" fontId="16" fillId="8" borderId="17" xfId="0" applyNumberFormat="1" applyFont="1" applyFill="1" applyBorder="1" applyAlignment="1" applyProtection="1">
      <alignment horizontal="center" vertical="center"/>
      <protection locked="0"/>
    </xf>
    <xf numFmtId="49" fontId="16"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16" fillId="8" borderId="0" xfId="0" applyFont="1" applyFill="1" applyAlignment="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8" borderId="0" xfId="0" applyFont="1" applyFill="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69" fillId="0" borderId="0" xfId="0" applyFont="1" applyAlignment="1">
      <alignment horizontal="center" vertical="center" shrinkToFit="1"/>
    </xf>
    <xf numFmtId="0" fontId="26" fillId="2" borderId="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1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4" fillId="0" borderId="0" xfId="0" applyFont="1" applyAlignment="1">
      <alignment horizontal="left" vertical="center" wrapText="1"/>
    </xf>
    <xf numFmtId="0" fontId="26" fillId="3" borderId="63" xfId="0" applyFont="1" applyFill="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Alignment="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6" fillId="10" borderId="24" xfId="0" applyFont="1" applyFill="1" applyBorder="1" applyAlignment="1">
      <alignment horizontal="left" vertical="center" shrinkToFit="1"/>
    </xf>
    <xf numFmtId="0" fontId="6" fillId="10" borderId="25" xfId="0" applyFont="1" applyFill="1" applyBorder="1" applyAlignment="1">
      <alignment horizontal="left" vertical="center" shrinkToFit="1"/>
    </xf>
    <xf numFmtId="0" fontId="6" fillId="10" borderId="47" xfId="0" applyFont="1" applyFill="1" applyBorder="1" applyAlignment="1">
      <alignment horizontal="left" vertical="center" shrinkToFit="1"/>
    </xf>
    <xf numFmtId="0" fontId="15" fillId="0" borderId="77" xfId="0" applyFont="1" applyBorder="1" applyAlignment="1">
      <alignment horizontal="center" vertical="center"/>
    </xf>
    <xf numFmtId="0" fontId="15" fillId="0" borderId="81" xfId="0" applyFont="1" applyBorder="1" applyAlignment="1">
      <alignment horizontal="center" vertical="center"/>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0" fontId="24" fillId="0" borderId="18"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Border="1" applyAlignment="1">
      <alignment horizontal="center" vertical="center"/>
    </xf>
    <xf numFmtId="0" fontId="30" fillId="0" borderId="3"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lignment vertical="center"/>
    </xf>
    <xf numFmtId="0" fontId="20" fillId="2" borderId="43" xfId="0" applyFont="1" applyFill="1" applyBorder="1">
      <alignment vertical="center"/>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left" vertical="center" shrinkToFi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24" xfId="0" applyFont="1" applyFill="1" applyBorder="1" applyAlignment="1">
      <alignment horizontal="left" vertical="center"/>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75" fillId="34" borderId="0" xfId="0" applyFont="1" applyFill="1" applyAlignment="1">
      <alignment horizontal="left" vertical="top" wrapText="1"/>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13" xfId="0" applyFont="1" applyBorder="1" applyAlignment="1">
      <alignment horizontal="left" vertical="center" wrapText="1"/>
    </xf>
    <xf numFmtId="0" fontId="30" fillId="0" borderId="73" xfId="0" applyFont="1" applyBorder="1" applyAlignment="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35" borderId="0" xfId="0" applyFont="1" applyFill="1" applyAlignment="1">
      <alignment horizontal="left" vertical="top" wrapText="1"/>
    </xf>
    <xf numFmtId="0" fontId="75" fillId="36" borderId="0" xfId="0" applyFont="1" applyFill="1" applyAlignment="1">
      <alignment horizontal="left" vertical="top"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shrinkToFit="1"/>
    </xf>
    <xf numFmtId="0" fontId="26" fillId="0" borderId="80" xfId="0" applyFont="1" applyBorder="1" applyAlignment="1">
      <alignment horizontal="left" vertical="center" shrinkToFit="1"/>
    </xf>
    <xf numFmtId="0" fontId="30" fillId="34" borderId="3" xfId="0" applyFont="1" applyFill="1" applyBorder="1" applyAlignment="1">
      <alignment horizontal="left" vertical="center" wrapText="1"/>
    </xf>
    <xf numFmtId="0" fontId="30" fillId="34" borderId="3" xfId="0" applyFont="1" applyFill="1" applyBorder="1" applyAlignment="1">
      <alignment horizontal="left" vertical="center"/>
    </xf>
    <xf numFmtId="0" fontId="26" fillId="37" borderId="24" xfId="0" applyFont="1" applyFill="1" applyBorder="1" applyAlignment="1" applyProtection="1">
      <alignment vertical="top" wrapText="1"/>
      <protection locked="0"/>
    </xf>
    <xf numFmtId="0" fontId="26" fillId="37" borderId="25" xfId="0" applyFont="1" applyFill="1" applyBorder="1" applyAlignment="1" applyProtection="1">
      <alignment vertical="top" wrapText="1"/>
      <protection locked="0"/>
    </xf>
    <xf numFmtId="0" fontId="26" fillId="37" borderId="47" xfId="0" applyFont="1" applyFill="1" applyBorder="1" applyAlignment="1" applyProtection="1">
      <alignment vertical="top" wrapText="1"/>
      <protection locked="0"/>
    </xf>
    <xf numFmtId="0" fontId="26" fillId="0" borderId="6" xfId="0" applyFont="1" applyBorder="1" applyAlignment="1">
      <alignment horizontal="center" vertical="center"/>
    </xf>
    <xf numFmtId="176" fontId="36" fillId="5" borderId="21" xfId="0" applyNumberFormat="1" applyFont="1" applyFill="1" applyBorder="1" applyAlignment="1" applyProtection="1">
      <alignment horizontal="center" vertical="center"/>
      <protection locked="0"/>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8" fillId="6" borderId="48" xfId="0" applyFont="1" applyFill="1" applyBorder="1" applyAlignment="1">
      <alignment horizontal="center" vertical="center" wrapText="1"/>
    </xf>
    <xf numFmtId="0" fontId="28" fillId="6" borderId="9" xfId="0" applyFont="1" applyFill="1" applyBorder="1" applyAlignment="1">
      <alignment horizontal="center" vertical="center" wrapText="1"/>
    </xf>
    <xf numFmtId="0" fontId="28"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0" fontId="26" fillId="0" borderId="3" xfId="0" applyFont="1" applyBorder="1" applyAlignment="1">
      <alignment horizontal="center"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36" borderId="98" xfId="0" applyFont="1" applyFill="1" applyBorder="1" applyAlignment="1">
      <alignment horizontal="left" vertical="center"/>
    </xf>
    <xf numFmtId="0" fontId="30" fillId="36" borderId="8" xfId="0" applyFont="1" applyFill="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2" borderId="6" xfId="0" applyFont="1" applyFill="1" applyBorder="1">
      <alignment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4" fillId="2" borderId="45" xfId="0" applyFont="1" applyFill="1" applyBorder="1" applyAlignment="1">
      <alignment horizontal="left" vertical="center" wrapTex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0" fontId="24" fillId="2" borderId="9" xfId="0" applyFont="1" applyFill="1" applyBorder="1" applyAlignment="1">
      <alignment vertical="center" wrapText="1"/>
    </xf>
    <xf numFmtId="0" fontId="45" fillId="0" borderId="0" xfId="0" applyFont="1" applyAlignment="1">
      <alignment horizontal="left" vertical="center" wrapText="1"/>
    </xf>
    <xf numFmtId="0" fontId="24" fillId="0" borderId="0" xfId="0" applyFont="1" applyAlignment="1">
      <alignment horizontal="left" vertical="top" wrapText="1"/>
    </xf>
    <xf numFmtId="0" fontId="24" fillId="2" borderId="9" xfId="0" applyFont="1" applyFill="1" applyBorder="1" applyAlignment="1">
      <alignment horizontal="left" vertical="center"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21" fillId="3" borderId="1" xfId="0" applyFont="1" applyFill="1" applyBorder="1" applyAlignment="1">
      <alignment horizontal="center" vertical="center"/>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35" borderId="37" xfId="0" applyNumberFormat="1" applyFont="1" applyFill="1" applyBorder="1" applyAlignment="1">
      <alignment horizontal="center" vertical="center" textRotation="255"/>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0" fillId="0" borderId="49" xfId="0" applyFont="1" applyBorder="1" applyAlignment="1">
      <alignment horizontal="left" vertical="center"/>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Border="1" applyAlignment="1">
      <alignment horizontal="center" vertical="center"/>
    </xf>
    <xf numFmtId="0" fontId="30" fillId="0" borderId="123" xfId="0" applyFont="1" applyBorder="1" applyAlignment="1">
      <alignment horizontal="center"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10" xfId="0" applyFont="1" applyBorder="1" applyAlignment="1">
      <alignment horizontal="left" vertical="center"/>
    </xf>
    <xf numFmtId="0" fontId="30" fillId="0" borderId="10" xfId="0" applyFont="1" applyBorder="1" applyAlignment="1">
      <alignment horizontal="left" vertical="center" wrapText="1"/>
    </xf>
    <xf numFmtId="0" fontId="30" fillId="0" borderId="121" xfId="0" quotePrefix="1" applyFont="1" applyBorder="1" applyAlignment="1">
      <alignment horizontal="center" vertical="center"/>
    </xf>
    <xf numFmtId="0" fontId="30" fillId="0" borderId="122"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CCCFF"/>
      <color rgb="FF53D56C"/>
      <color rgb="FF00FFFF"/>
      <color rgb="FFCDFFFF"/>
      <color rgb="FFFF66FF"/>
      <color rgb="FFFFFF66"/>
      <color rgb="FFFFFFCC"/>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customXml" Target="../ink/ink7.xml"/><Relationship Id="rId3" Type="http://schemas.openxmlformats.org/officeDocument/2006/relationships/customXml" Target="../ink/ink2.xml"/><Relationship Id="rId7" Type="http://schemas.openxmlformats.org/officeDocument/2006/relationships/customXml" Target="../ink/ink4.xml"/><Relationship Id="rId12"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customXml" Target="../ink/ink1.xml"/><Relationship Id="rId6" Type="http://schemas.openxmlformats.org/officeDocument/2006/relationships/image" Target="../media/image4.png"/><Relationship Id="rId11" Type="http://schemas.openxmlformats.org/officeDocument/2006/relationships/customXml" Target="../ink/ink6.xml"/><Relationship Id="rId5" Type="http://schemas.openxmlformats.org/officeDocument/2006/relationships/customXml" Target="../ink/ink3.xml"/><Relationship Id="rId10"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customXml" Target="../ink/ink5.xml"/><Relationship Id="rId1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27</xdr:col>
      <xdr:colOff>327034</xdr:colOff>
      <xdr:row>29</xdr:row>
      <xdr:rowOff>247646</xdr:rowOff>
    </xdr:from>
    <xdr:to>
      <xdr:col>36</xdr:col>
      <xdr:colOff>38100</xdr:colOff>
      <xdr:row>33</xdr:row>
      <xdr:rowOff>209550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209472" y="6510334"/>
          <a:ext cx="5235566" cy="90249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409575</xdr:colOff>
      <xdr:row>27</xdr:row>
      <xdr:rowOff>142875</xdr:rowOff>
    </xdr:from>
    <xdr:to>
      <xdr:col>25</xdr:col>
      <xdr:colOff>77561</xdr:colOff>
      <xdr:row>30</xdr:row>
      <xdr:rowOff>141514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315325" y="6143625"/>
          <a:ext cx="1211036" cy="551089"/>
        </a:xfrm>
        <a:prstGeom prst="rect">
          <a:avLst/>
        </a:prstGeom>
        <a:solidFill>
          <a:schemeClr val="bg2"/>
        </a:solidFill>
        <a:ln>
          <a:solidFill>
            <a:srgbClr val="FF0000"/>
          </a:solidFill>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600">
              <a:solidFill>
                <a:schemeClr val="tx1"/>
              </a:solidFill>
            </a:rPr>
            <a:t>記入例</a:t>
          </a:r>
        </a:p>
      </xdr:txBody>
    </xdr:sp>
    <xdr:clientData/>
  </xdr:twoCellAnchor>
  <xdr:twoCellAnchor>
    <xdr:from>
      <xdr:col>11</xdr:col>
      <xdr:colOff>161924</xdr:colOff>
      <xdr:row>58</xdr:row>
      <xdr:rowOff>438150</xdr:rowOff>
    </xdr:from>
    <xdr:to>
      <xdr:col>16</xdr:col>
      <xdr:colOff>276224</xdr:colOff>
      <xdr:row>61</xdr:row>
      <xdr:rowOff>22013</xdr:rowOff>
    </xdr:to>
    <xdr:sp macro="" textlink="">
      <xdr:nvSpPr>
        <xdr:cNvPr id="7" name="四角形: 角を丸くする 6">
          <a:extLst>
            <a:ext uri="{FF2B5EF4-FFF2-40B4-BE49-F238E27FC236}">
              <a16:creationId xmlns:a16="http://schemas.microsoft.com/office/drawing/2014/main" id="{79F4C67D-8D55-45F9-A464-9671DA9CE1AB}"/>
            </a:ext>
          </a:extLst>
        </xdr:cNvPr>
        <xdr:cNvSpPr/>
      </xdr:nvSpPr>
      <xdr:spPr bwMode="auto">
        <a:xfrm>
          <a:off x="2867024" y="15287625"/>
          <a:ext cx="1438275" cy="1012613"/>
        </a:xfrm>
        <a:prstGeom prst="roundRect">
          <a:avLst/>
        </a:prstGeom>
        <a:noFill/>
        <a:ln w="381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632732</xdr:colOff>
      <xdr:row>4</xdr:row>
      <xdr:rowOff>102054</xdr:rowOff>
    </xdr:from>
    <xdr:to>
      <xdr:col>14</xdr:col>
      <xdr:colOff>442232</xdr:colOff>
      <xdr:row>7</xdr:row>
      <xdr:rowOff>122464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136446" y="714375"/>
          <a:ext cx="1211036" cy="551089"/>
        </a:xfrm>
        <a:prstGeom prst="rect">
          <a:avLst/>
        </a:prstGeom>
        <a:solidFill>
          <a:schemeClr val="bg2"/>
        </a:solidFill>
        <a:ln>
          <a:solidFill>
            <a:srgbClr val="FF0000"/>
          </a:solidFill>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600">
              <a:solidFill>
                <a:schemeClr val="tx1"/>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28498800"/>
              <a:ext cx="190500" cy="2095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125</xdr:row>
          <xdr:rowOff>171450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319849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303942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2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2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2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129549</xdr:colOff>
      <xdr:row>37</xdr:row>
      <xdr:rowOff>210621</xdr:rowOff>
    </xdr:from>
    <xdr:ext cx="488233" cy="196140"/>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2626564" y="7062759"/>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2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57150</xdr:colOff>
      <xdr:row>74</xdr:row>
      <xdr:rowOff>222250</xdr:rowOff>
    </xdr:from>
    <xdr:to>
      <xdr:col>37</xdr:col>
      <xdr:colOff>6350</xdr:colOff>
      <xdr:row>76</xdr:row>
      <xdr:rowOff>44450</xdr:rowOff>
    </xdr:to>
    <xdr:sp macro="" textlink="">
      <xdr:nvSpPr>
        <xdr:cNvPr id="4" name="四角形: 角を丸くする 3">
          <a:extLst>
            <a:ext uri="{FF2B5EF4-FFF2-40B4-BE49-F238E27FC236}">
              <a16:creationId xmlns:a16="http://schemas.microsoft.com/office/drawing/2014/main" id="{00000000-0008-0000-0200-000004000000}"/>
            </a:ext>
          </a:extLst>
        </xdr:cNvPr>
        <xdr:cNvSpPr/>
      </xdr:nvSpPr>
      <xdr:spPr>
        <a:xfrm>
          <a:off x="2990850" y="17227550"/>
          <a:ext cx="3244850" cy="285750"/>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133350</xdr:colOff>
      <xdr:row>35</xdr:row>
      <xdr:rowOff>52754</xdr:rowOff>
    </xdr:from>
    <xdr:to>
      <xdr:col>28</xdr:col>
      <xdr:colOff>127000</xdr:colOff>
      <xdr:row>35</xdr:row>
      <xdr:rowOff>310662</xdr:rowOff>
    </xdr:to>
    <xdr:sp macro="" textlink="">
      <xdr:nvSpPr>
        <xdr:cNvPr id="5" name="四角形: 角を丸くする 4">
          <a:extLst>
            <a:ext uri="{FF2B5EF4-FFF2-40B4-BE49-F238E27FC236}">
              <a16:creationId xmlns:a16="http://schemas.microsoft.com/office/drawing/2014/main" id="{00000000-0008-0000-0200-000005000000}"/>
            </a:ext>
          </a:extLst>
        </xdr:cNvPr>
        <xdr:cNvSpPr/>
      </xdr:nvSpPr>
      <xdr:spPr>
        <a:xfrm>
          <a:off x="3820258" y="6465277"/>
          <a:ext cx="1183542" cy="257908"/>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44450</xdr:colOff>
      <xdr:row>35</xdr:row>
      <xdr:rowOff>46892</xdr:rowOff>
    </xdr:from>
    <xdr:to>
      <xdr:col>36</xdr:col>
      <xdr:colOff>38100</xdr:colOff>
      <xdr:row>35</xdr:row>
      <xdr:rowOff>322385</xdr:rowOff>
    </xdr:to>
    <xdr:sp macro="" textlink="">
      <xdr:nvSpPr>
        <xdr:cNvPr id="6" name="四角形: 角を丸くする 5">
          <a:extLst>
            <a:ext uri="{FF2B5EF4-FFF2-40B4-BE49-F238E27FC236}">
              <a16:creationId xmlns:a16="http://schemas.microsoft.com/office/drawing/2014/main" id="{00000000-0008-0000-0200-000006000000}"/>
            </a:ext>
          </a:extLst>
        </xdr:cNvPr>
        <xdr:cNvSpPr/>
      </xdr:nvSpPr>
      <xdr:spPr>
        <a:xfrm>
          <a:off x="5091235" y="6459415"/>
          <a:ext cx="1183542" cy="275493"/>
        </a:xfrm>
        <a:prstGeom prst="roundRect">
          <a:avLst/>
        </a:prstGeom>
        <a:noFill/>
        <a:ln>
          <a:solidFill>
            <a:srgbClr val="FF66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154709</xdr:colOff>
      <xdr:row>96</xdr:row>
      <xdr:rowOff>282864</xdr:rowOff>
    </xdr:from>
    <xdr:to>
      <xdr:col>24</xdr:col>
      <xdr:colOff>65809</xdr:colOff>
      <xdr:row>98</xdr:row>
      <xdr:rowOff>31751</xdr:rowOff>
    </xdr:to>
    <xdr:sp macro="" textlink="">
      <xdr:nvSpPr>
        <xdr:cNvPr id="8" name="四角形: 角を丸くする 7">
          <a:extLst>
            <a:ext uri="{FF2B5EF4-FFF2-40B4-BE49-F238E27FC236}">
              <a16:creationId xmlns:a16="http://schemas.microsoft.com/office/drawing/2014/main" id="{00000000-0008-0000-0200-000008000000}"/>
            </a:ext>
          </a:extLst>
        </xdr:cNvPr>
        <xdr:cNvSpPr/>
      </xdr:nvSpPr>
      <xdr:spPr>
        <a:xfrm>
          <a:off x="3119582" y="23440737"/>
          <a:ext cx="1074882" cy="296141"/>
        </a:xfrm>
        <a:prstGeom prst="roundRect">
          <a:avLst/>
        </a:prstGeom>
        <a:noFill/>
        <a:ln>
          <a:solidFill>
            <a:srgbClr val="FF66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76198</xdr:colOff>
      <xdr:row>36</xdr:row>
      <xdr:rowOff>26554</xdr:rowOff>
    </xdr:from>
    <xdr:to>
      <xdr:col>25</xdr:col>
      <xdr:colOff>41</xdr:colOff>
      <xdr:row>80</xdr:row>
      <xdr:rowOff>93784</xdr:rowOff>
    </xdr:to>
    <xdr:grpSp>
      <xdr:nvGrpSpPr>
        <xdr:cNvPr id="13" name="グループ化 12">
          <a:extLst>
            <a:ext uri="{FF2B5EF4-FFF2-40B4-BE49-F238E27FC236}">
              <a16:creationId xmlns:a16="http://schemas.microsoft.com/office/drawing/2014/main" id="{00000000-0008-0000-0200-00000D000000}"/>
            </a:ext>
          </a:extLst>
        </xdr:cNvPr>
        <xdr:cNvGrpSpPr/>
      </xdr:nvGrpSpPr>
      <xdr:grpSpPr>
        <a:xfrm>
          <a:off x="3028948" y="6894079"/>
          <a:ext cx="1828843" cy="12059205"/>
          <a:chOff x="2708562" y="6822209"/>
          <a:chExt cx="1586388" cy="10623880"/>
        </a:xfrm>
      </xdr:grpSpPr>
      <xdr:cxnSp macro="">
        <xdr:nvCxnSpPr>
          <xdr:cNvPr id="10" name="直線コネクタ 9">
            <a:extLst>
              <a:ext uri="{FF2B5EF4-FFF2-40B4-BE49-F238E27FC236}">
                <a16:creationId xmlns:a16="http://schemas.microsoft.com/office/drawing/2014/main" id="{00000000-0008-0000-0200-00000A000000}"/>
              </a:ext>
            </a:extLst>
          </xdr:cNvPr>
          <xdr:cNvCxnSpPr>
            <a:stCxn id="4" idx="1"/>
          </xdr:cNvCxnSpPr>
        </xdr:nvCxnSpPr>
        <xdr:spPr>
          <a:xfrm flipH="1">
            <a:off x="2708562" y="17446089"/>
            <a:ext cx="1406919"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200-00000C000000}"/>
              </a:ext>
            </a:extLst>
          </xdr:cNvPr>
          <xdr:cNvCxnSpPr/>
        </xdr:nvCxnSpPr>
        <xdr:spPr>
          <a:xfrm flipV="1">
            <a:off x="2714502" y="6822209"/>
            <a:ext cx="1580448" cy="1062000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0</xdr:colOff>
      <xdr:row>36</xdr:row>
      <xdr:rowOff>13277</xdr:rowOff>
    </xdr:from>
    <xdr:to>
      <xdr:col>32</xdr:col>
      <xdr:colOff>138256</xdr:colOff>
      <xdr:row>97</xdr:row>
      <xdr:rowOff>48491</xdr:rowOff>
    </xdr:to>
    <xdr:grpSp>
      <xdr:nvGrpSpPr>
        <xdr:cNvPr id="15466" name="グループ化 15465">
          <a:extLst>
            <a:ext uri="{FF2B5EF4-FFF2-40B4-BE49-F238E27FC236}">
              <a16:creationId xmlns:a16="http://schemas.microsoft.com/office/drawing/2014/main" id="{00000000-0008-0000-0200-00006A3C0000}"/>
            </a:ext>
          </a:extLst>
        </xdr:cNvPr>
        <xdr:cNvGrpSpPr/>
      </xdr:nvGrpSpPr>
      <xdr:grpSpPr>
        <a:xfrm>
          <a:off x="2762250" y="6880802"/>
          <a:ext cx="3567256" cy="16970664"/>
          <a:chOff x="2466109" y="6808932"/>
          <a:chExt cx="3130838" cy="16709159"/>
        </a:xfrm>
      </xdr:grpSpPr>
      <xdr:cxnSp macro="">
        <xdr:nvCxnSpPr>
          <xdr:cNvPr id="15" name="直線コネクタ 14">
            <a:extLst>
              <a:ext uri="{FF2B5EF4-FFF2-40B4-BE49-F238E27FC236}">
                <a16:creationId xmlns:a16="http://schemas.microsoft.com/office/drawing/2014/main" id="{00000000-0008-0000-0200-00000F000000}"/>
              </a:ext>
            </a:extLst>
          </xdr:cNvPr>
          <xdr:cNvCxnSpPr>
            <a:cxnSpLocks/>
          </xdr:cNvCxnSpPr>
        </xdr:nvCxnSpPr>
        <xdr:spPr>
          <a:xfrm flipH="1">
            <a:off x="2473036" y="23518091"/>
            <a:ext cx="665946" cy="0"/>
          </a:xfrm>
          <a:prstGeom prst="line">
            <a:avLst/>
          </a:prstGeom>
          <a:ln w="12700">
            <a:solidFill>
              <a:srgbClr val="FF66FF"/>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00000000-0008-0000-0200-000014000000}"/>
              </a:ext>
            </a:extLst>
          </xdr:cNvPr>
          <xdr:cNvCxnSpPr/>
        </xdr:nvCxnSpPr>
        <xdr:spPr>
          <a:xfrm flipV="1">
            <a:off x="2466109" y="6808932"/>
            <a:ext cx="3130838" cy="16709159"/>
          </a:xfrm>
          <a:prstGeom prst="straightConnector1">
            <a:avLst/>
          </a:prstGeom>
          <a:ln w="12700">
            <a:solidFill>
              <a:srgbClr val="FF66FF"/>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150934</xdr:colOff>
      <xdr:row>79</xdr:row>
      <xdr:rowOff>339481</xdr:rowOff>
    </xdr:from>
    <xdr:to>
      <xdr:col>29</xdr:col>
      <xdr:colOff>152399</xdr:colOff>
      <xdr:row>81</xdr:row>
      <xdr:rowOff>26866</xdr:rowOff>
    </xdr:to>
    <xdr:sp macro="" textlink="">
      <xdr:nvSpPr>
        <xdr:cNvPr id="15470" name="四角形: 角を丸くする 15469">
          <a:extLst>
            <a:ext uri="{FF2B5EF4-FFF2-40B4-BE49-F238E27FC236}">
              <a16:creationId xmlns:a16="http://schemas.microsoft.com/office/drawing/2014/main" id="{00000000-0008-0000-0200-00006E3C0000}"/>
            </a:ext>
          </a:extLst>
        </xdr:cNvPr>
        <xdr:cNvSpPr/>
      </xdr:nvSpPr>
      <xdr:spPr>
        <a:xfrm>
          <a:off x="4177811" y="18527835"/>
          <a:ext cx="1021373" cy="285262"/>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70338</xdr:colOff>
      <xdr:row>76</xdr:row>
      <xdr:rowOff>64477</xdr:rowOff>
    </xdr:from>
    <xdr:to>
      <xdr:col>30</xdr:col>
      <xdr:colOff>164123</xdr:colOff>
      <xdr:row>79</xdr:row>
      <xdr:rowOff>316523</xdr:rowOff>
    </xdr:to>
    <xdr:cxnSp macro="">
      <xdr:nvCxnSpPr>
        <xdr:cNvPr id="15472" name="直線矢印コネクタ 15471">
          <a:extLst>
            <a:ext uri="{FF2B5EF4-FFF2-40B4-BE49-F238E27FC236}">
              <a16:creationId xmlns:a16="http://schemas.microsoft.com/office/drawing/2014/main" id="{00000000-0008-0000-0200-0000703C0000}"/>
            </a:ext>
          </a:extLst>
        </xdr:cNvPr>
        <xdr:cNvCxnSpPr/>
      </xdr:nvCxnSpPr>
      <xdr:spPr>
        <a:xfrm flipH="1">
          <a:off x="4947138" y="17608062"/>
          <a:ext cx="433754" cy="896815"/>
        </a:xfrm>
        <a:prstGeom prst="straightConnector1">
          <a:avLst/>
        </a:prstGeom>
        <a:ln w="38100">
          <a:solidFill>
            <a:srgbClr val="FF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119540</xdr:colOff>
      <xdr:row>92</xdr:row>
      <xdr:rowOff>247695</xdr:rowOff>
    </xdr:from>
    <xdr:to>
      <xdr:col>24</xdr:col>
      <xdr:colOff>30640</xdr:colOff>
      <xdr:row>94</xdr:row>
      <xdr:rowOff>25889</xdr:rowOff>
    </xdr:to>
    <xdr:sp macro="" textlink="">
      <xdr:nvSpPr>
        <xdr:cNvPr id="15473" name="四角形: 角を丸くする 15472">
          <a:extLst>
            <a:ext uri="{FF2B5EF4-FFF2-40B4-BE49-F238E27FC236}">
              <a16:creationId xmlns:a16="http://schemas.microsoft.com/office/drawing/2014/main" id="{00000000-0008-0000-0200-0000713C0000}"/>
            </a:ext>
          </a:extLst>
        </xdr:cNvPr>
        <xdr:cNvSpPr/>
      </xdr:nvSpPr>
      <xdr:spPr>
        <a:xfrm>
          <a:off x="3126509" y="22292941"/>
          <a:ext cx="1100993" cy="294010"/>
        </a:xfrm>
        <a:prstGeom prst="roundRect">
          <a:avLst/>
        </a:prstGeom>
        <a:noFill/>
        <a:ln>
          <a:solidFill>
            <a:srgbClr val="FF66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119540</xdr:colOff>
      <xdr:row>94</xdr:row>
      <xdr:rowOff>300448</xdr:rowOff>
    </xdr:from>
    <xdr:to>
      <xdr:col>24</xdr:col>
      <xdr:colOff>30640</xdr:colOff>
      <xdr:row>96</xdr:row>
      <xdr:rowOff>14166</xdr:rowOff>
    </xdr:to>
    <xdr:sp macro="" textlink="">
      <xdr:nvSpPr>
        <xdr:cNvPr id="15474" name="四角形: 角を丸くする 15473">
          <a:extLst>
            <a:ext uri="{FF2B5EF4-FFF2-40B4-BE49-F238E27FC236}">
              <a16:creationId xmlns:a16="http://schemas.microsoft.com/office/drawing/2014/main" id="{00000000-0008-0000-0200-0000723C0000}"/>
            </a:ext>
          </a:extLst>
        </xdr:cNvPr>
        <xdr:cNvSpPr/>
      </xdr:nvSpPr>
      <xdr:spPr>
        <a:xfrm>
          <a:off x="3126509" y="22861510"/>
          <a:ext cx="1100993" cy="294010"/>
        </a:xfrm>
        <a:prstGeom prst="roundRect">
          <a:avLst/>
        </a:prstGeom>
        <a:noFill/>
        <a:ln>
          <a:solidFill>
            <a:srgbClr val="FF66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24</xdr:col>
      <xdr:colOff>18018</xdr:colOff>
      <xdr:row>93</xdr:row>
      <xdr:rowOff>152031</xdr:rowOff>
    </xdr:from>
    <xdr:to>
      <xdr:col>28</xdr:col>
      <xdr:colOff>135120</xdr:colOff>
      <xdr:row>95</xdr:row>
      <xdr:rowOff>218455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15478" name="インク 15477">
              <a:extLst>
                <a:ext uri="{FF2B5EF4-FFF2-40B4-BE49-F238E27FC236}">
                  <a16:creationId xmlns:a16="http://schemas.microsoft.com/office/drawing/2014/main" id="{00000000-0008-0000-0200-0000763C0000}"/>
                </a:ext>
              </a:extLst>
            </xdr14:cNvPr>
            <xdr14:cNvContentPartPr/>
          </xdr14:nvContentPartPr>
          <xdr14:nvPr macro=""/>
          <xdr14:xfrm>
            <a:off x="4214880" y="22466908"/>
            <a:ext cx="797040" cy="658440"/>
          </xdr14:xfrm>
        </xdr:contentPart>
      </mc:Choice>
      <mc:Fallback xmlns="">
        <xdr:pic>
          <xdr:nvPicPr>
            <xdr:cNvPr id="15478" name="インク 15477">
              <a:extLst>
                <a:ext uri="{FF2B5EF4-FFF2-40B4-BE49-F238E27FC236}">
                  <a16:creationId xmlns:a16="http://schemas.microsoft.com/office/drawing/2014/main" id="{D136E992-EA0F-1C2F-6734-8D147BD4F59C}"/>
                </a:ext>
              </a:extLst>
            </xdr:cNvPr>
            <xdr:cNvPicPr/>
          </xdr:nvPicPr>
          <xdr:blipFill>
            <a:blip xmlns:r="http://schemas.openxmlformats.org/officeDocument/2006/relationships" r:embed="rId2"/>
            <a:stretch>
              <a:fillRect/>
            </a:stretch>
          </xdr:blipFill>
          <xdr:spPr>
            <a:xfrm>
              <a:off x="4205880" y="22458268"/>
              <a:ext cx="814680" cy="676080"/>
            </a:xfrm>
            <a:prstGeom prst="rect">
              <a:avLst/>
            </a:prstGeom>
          </xdr:spPr>
        </xdr:pic>
      </mc:Fallback>
    </mc:AlternateContent>
    <xdr:clientData/>
  </xdr:twoCellAnchor>
  <xdr:twoCellAnchor editAs="oneCell">
    <xdr:from>
      <xdr:col>24</xdr:col>
      <xdr:colOff>105858</xdr:colOff>
      <xdr:row>94</xdr:row>
      <xdr:rowOff>322006</xdr:rowOff>
    </xdr:from>
    <xdr:to>
      <xdr:col>29</xdr:col>
      <xdr:colOff>47575</xdr:colOff>
      <xdr:row>97</xdr:row>
      <xdr:rowOff>164732</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15479" name="インク 15478">
              <a:extLst>
                <a:ext uri="{FF2B5EF4-FFF2-40B4-BE49-F238E27FC236}">
                  <a16:creationId xmlns:a16="http://schemas.microsoft.com/office/drawing/2014/main" id="{00000000-0008-0000-0200-0000773C0000}"/>
                </a:ext>
              </a:extLst>
            </xdr14:cNvPr>
            <xdr14:cNvContentPartPr/>
          </xdr14:nvContentPartPr>
          <xdr14:nvPr macro=""/>
          <xdr14:xfrm>
            <a:off x="4302720" y="22883068"/>
            <a:ext cx="791640" cy="733680"/>
          </xdr14:xfrm>
        </xdr:contentPart>
      </mc:Choice>
      <mc:Fallback xmlns="">
        <xdr:pic>
          <xdr:nvPicPr>
            <xdr:cNvPr id="15479" name="インク 15478">
              <a:extLst>
                <a:ext uri="{FF2B5EF4-FFF2-40B4-BE49-F238E27FC236}">
                  <a16:creationId xmlns:a16="http://schemas.microsoft.com/office/drawing/2014/main" id="{82137762-E501-A76D-92B7-F3A88EAFCEC5}"/>
                </a:ext>
              </a:extLst>
            </xdr:cNvPr>
            <xdr:cNvPicPr/>
          </xdr:nvPicPr>
          <xdr:blipFill>
            <a:blip xmlns:r="http://schemas.openxmlformats.org/officeDocument/2006/relationships" r:embed="rId4"/>
            <a:stretch>
              <a:fillRect/>
            </a:stretch>
          </xdr:blipFill>
          <xdr:spPr>
            <a:xfrm>
              <a:off x="4294080" y="22874068"/>
              <a:ext cx="809280" cy="751320"/>
            </a:xfrm>
            <a:prstGeom prst="rect">
              <a:avLst/>
            </a:prstGeom>
          </xdr:spPr>
        </xdr:pic>
      </mc:Fallback>
    </mc:AlternateContent>
    <xdr:clientData/>
  </xdr:twoCellAnchor>
  <xdr:twoCellAnchor editAs="oneCell">
    <xdr:from>
      <xdr:col>24</xdr:col>
      <xdr:colOff>74178</xdr:colOff>
      <xdr:row>97</xdr:row>
      <xdr:rowOff>63933</xdr:rowOff>
    </xdr:from>
    <xdr:to>
      <xdr:col>25</xdr:col>
      <xdr:colOff>52874</xdr:colOff>
      <xdr:row>98</xdr:row>
      <xdr:rowOff>37192</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15480" name="インク 15479">
              <a:extLst>
                <a:ext uri="{FF2B5EF4-FFF2-40B4-BE49-F238E27FC236}">
                  <a16:creationId xmlns:a16="http://schemas.microsoft.com/office/drawing/2014/main" id="{00000000-0008-0000-0200-0000783C0000}"/>
                </a:ext>
              </a:extLst>
            </xdr14:cNvPr>
            <xdr14:cNvContentPartPr/>
          </xdr14:nvContentPartPr>
          <xdr14:nvPr macro=""/>
          <xdr14:xfrm>
            <a:off x="4271040" y="23515948"/>
            <a:ext cx="148680" cy="207720"/>
          </xdr14:xfrm>
        </xdr:contentPart>
      </mc:Choice>
      <mc:Fallback xmlns="">
        <xdr:pic>
          <xdr:nvPicPr>
            <xdr:cNvPr id="15480" name="インク 15479">
              <a:extLst>
                <a:ext uri="{FF2B5EF4-FFF2-40B4-BE49-F238E27FC236}">
                  <a16:creationId xmlns:a16="http://schemas.microsoft.com/office/drawing/2014/main" id="{48FE288A-DD4E-75CC-5E0A-B4D0CD1A4F4F}"/>
                </a:ext>
              </a:extLst>
            </xdr:cNvPr>
            <xdr:cNvPicPr/>
          </xdr:nvPicPr>
          <xdr:blipFill>
            <a:blip xmlns:r="http://schemas.openxmlformats.org/officeDocument/2006/relationships" r:embed="rId6"/>
            <a:stretch>
              <a:fillRect/>
            </a:stretch>
          </xdr:blipFill>
          <xdr:spPr>
            <a:xfrm>
              <a:off x="4262040" y="23507308"/>
              <a:ext cx="166320" cy="225360"/>
            </a:xfrm>
            <a:prstGeom prst="rect">
              <a:avLst/>
            </a:prstGeom>
          </xdr:spPr>
        </xdr:pic>
      </mc:Fallback>
    </mc:AlternateContent>
    <xdr:clientData/>
  </xdr:twoCellAnchor>
  <xdr:twoCellAnchor>
    <xdr:from>
      <xdr:col>28</xdr:col>
      <xdr:colOff>5861</xdr:colOff>
      <xdr:row>6</xdr:row>
      <xdr:rowOff>152399</xdr:rowOff>
    </xdr:from>
    <xdr:to>
      <xdr:col>35</xdr:col>
      <xdr:colOff>27005</xdr:colOff>
      <xdr:row>9</xdr:row>
      <xdr:rowOff>93888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882661" y="1184030"/>
          <a:ext cx="1211036" cy="551089"/>
        </a:xfrm>
        <a:prstGeom prst="rect">
          <a:avLst/>
        </a:prstGeom>
        <a:solidFill>
          <a:schemeClr val="bg2"/>
        </a:solidFill>
        <a:ln>
          <a:solidFill>
            <a:srgbClr val="FF0000"/>
          </a:solidFill>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600">
              <a:solidFill>
                <a:schemeClr val="tx1"/>
              </a:solidFill>
            </a:rPr>
            <a:t>記入例</a:t>
          </a:r>
        </a:p>
      </xdr:txBody>
    </xdr:sp>
    <xdr:clientData/>
  </xdr:twoCellAnchor>
  <xdr:twoCellAnchor>
    <xdr:from>
      <xdr:col>14</xdr:col>
      <xdr:colOff>98182</xdr:colOff>
      <xdr:row>34</xdr:row>
      <xdr:rowOff>205154</xdr:rowOff>
    </xdr:from>
    <xdr:to>
      <xdr:col>36</xdr:col>
      <xdr:colOff>99646</xdr:colOff>
      <xdr:row>36</xdr:row>
      <xdr:rowOff>23446</xdr:rowOff>
    </xdr:to>
    <xdr:sp macro="" textlink="">
      <xdr:nvSpPr>
        <xdr:cNvPr id="19" name="四角形: 角を丸くする 18">
          <a:extLst>
            <a:ext uri="{FF2B5EF4-FFF2-40B4-BE49-F238E27FC236}">
              <a16:creationId xmlns:a16="http://schemas.microsoft.com/office/drawing/2014/main" id="{00000000-0008-0000-0200-000013000000}"/>
            </a:ext>
          </a:extLst>
        </xdr:cNvPr>
        <xdr:cNvSpPr/>
      </xdr:nvSpPr>
      <xdr:spPr>
        <a:xfrm>
          <a:off x="2595197" y="6389077"/>
          <a:ext cx="3741126" cy="427892"/>
        </a:xfrm>
        <a:prstGeom prst="roundRect">
          <a:avLst/>
        </a:prstGeom>
        <a:noFill/>
        <a:ln w="28575">
          <a:solidFill>
            <a:srgbClr val="00FFFF"/>
          </a:solidFill>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168520</xdr:colOff>
      <xdr:row>34</xdr:row>
      <xdr:rowOff>0</xdr:rowOff>
    </xdr:from>
    <xdr:to>
      <xdr:col>36</xdr:col>
      <xdr:colOff>46892</xdr:colOff>
      <xdr:row>34</xdr:row>
      <xdr:rowOff>169984</xdr:rowOff>
    </xdr:to>
    <xdr:sp macro="" textlink="">
      <xdr:nvSpPr>
        <xdr:cNvPr id="26" name="四角形: 角を丸くする 25">
          <a:extLst>
            <a:ext uri="{FF2B5EF4-FFF2-40B4-BE49-F238E27FC236}">
              <a16:creationId xmlns:a16="http://schemas.microsoft.com/office/drawing/2014/main" id="{00000000-0008-0000-0200-00001A000000}"/>
            </a:ext>
          </a:extLst>
        </xdr:cNvPr>
        <xdr:cNvSpPr/>
      </xdr:nvSpPr>
      <xdr:spPr>
        <a:xfrm>
          <a:off x="2665535" y="6183923"/>
          <a:ext cx="3618034" cy="169984"/>
        </a:xfrm>
        <a:prstGeom prst="roundRect">
          <a:avLst/>
        </a:prstGeom>
        <a:noFill/>
        <a:ln w="28575">
          <a:solidFill>
            <a:srgbClr val="FFC000"/>
          </a:solidFill>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87923</xdr:colOff>
      <xdr:row>29</xdr:row>
      <xdr:rowOff>29306</xdr:rowOff>
    </xdr:from>
    <xdr:to>
      <xdr:col>22</xdr:col>
      <xdr:colOff>35170</xdr:colOff>
      <xdr:row>29</xdr:row>
      <xdr:rowOff>187569</xdr:rowOff>
    </xdr:to>
    <xdr:sp macro="" textlink="">
      <xdr:nvSpPr>
        <xdr:cNvPr id="28" name="四角形: 角を丸くする 27">
          <a:extLst>
            <a:ext uri="{FF2B5EF4-FFF2-40B4-BE49-F238E27FC236}">
              <a16:creationId xmlns:a16="http://schemas.microsoft.com/office/drawing/2014/main" id="{00000000-0008-0000-0200-00001C000000}"/>
            </a:ext>
          </a:extLst>
        </xdr:cNvPr>
        <xdr:cNvSpPr/>
      </xdr:nvSpPr>
      <xdr:spPr>
        <a:xfrm>
          <a:off x="2924908" y="5058506"/>
          <a:ext cx="967154" cy="158263"/>
        </a:xfrm>
        <a:prstGeom prst="roundRect">
          <a:avLst/>
        </a:prstGeom>
        <a:noFill/>
        <a:ln w="28575">
          <a:solidFill>
            <a:srgbClr val="FFC000"/>
          </a:solidFill>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111369</xdr:colOff>
      <xdr:row>30</xdr:row>
      <xdr:rowOff>46893</xdr:rowOff>
    </xdr:from>
    <xdr:to>
      <xdr:col>21</xdr:col>
      <xdr:colOff>128954</xdr:colOff>
      <xdr:row>30</xdr:row>
      <xdr:rowOff>375138</xdr:rowOff>
    </xdr:to>
    <xdr:sp macro="" textlink="">
      <xdr:nvSpPr>
        <xdr:cNvPr id="29" name="四角形: 角を丸くする 28">
          <a:extLst>
            <a:ext uri="{FF2B5EF4-FFF2-40B4-BE49-F238E27FC236}">
              <a16:creationId xmlns:a16="http://schemas.microsoft.com/office/drawing/2014/main" id="{00000000-0008-0000-0200-00001D000000}"/>
            </a:ext>
          </a:extLst>
        </xdr:cNvPr>
        <xdr:cNvSpPr/>
      </xdr:nvSpPr>
      <xdr:spPr>
        <a:xfrm>
          <a:off x="2948354" y="5304693"/>
          <a:ext cx="867508" cy="328245"/>
        </a:xfrm>
        <a:prstGeom prst="roundRect">
          <a:avLst/>
        </a:prstGeom>
        <a:noFill/>
        <a:ln w="28575">
          <a:solidFill>
            <a:srgbClr val="00FFFF"/>
          </a:solidFill>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134817</xdr:colOff>
      <xdr:row>40</xdr:row>
      <xdr:rowOff>23448</xdr:rowOff>
    </xdr:from>
    <xdr:to>
      <xdr:col>22</xdr:col>
      <xdr:colOff>23446</xdr:colOff>
      <xdr:row>40</xdr:row>
      <xdr:rowOff>216878</xdr:rowOff>
    </xdr:to>
    <xdr:sp macro="" textlink="">
      <xdr:nvSpPr>
        <xdr:cNvPr id="30" name="四角形: 角を丸くする 29">
          <a:extLst>
            <a:ext uri="{FF2B5EF4-FFF2-40B4-BE49-F238E27FC236}">
              <a16:creationId xmlns:a16="http://schemas.microsoft.com/office/drawing/2014/main" id="{00000000-0008-0000-0200-00001E000000}"/>
            </a:ext>
          </a:extLst>
        </xdr:cNvPr>
        <xdr:cNvSpPr/>
      </xdr:nvSpPr>
      <xdr:spPr>
        <a:xfrm>
          <a:off x="2631832" y="7590694"/>
          <a:ext cx="1248506" cy="193430"/>
        </a:xfrm>
        <a:prstGeom prst="roundRect">
          <a:avLst/>
        </a:prstGeom>
        <a:noFill/>
        <a:ln w="28575">
          <a:solidFill>
            <a:srgbClr val="00FFFF"/>
          </a:solidFill>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45427</xdr:colOff>
      <xdr:row>30</xdr:row>
      <xdr:rowOff>181708</xdr:rowOff>
    </xdr:from>
    <xdr:to>
      <xdr:col>16</xdr:col>
      <xdr:colOff>161559</xdr:colOff>
      <xdr:row>35</xdr:row>
      <xdr:rowOff>197461</xdr:rowOff>
    </xdr:to>
    <xdr:grpSp>
      <xdr:nvGrpSpPr>
        <xdr:cNvPr id="15459" name="グループ化 15458">
          <a:extLst>
            <a:ext uri="{FF2B5EF4-FFF2-40B4-BE49-F238E27FC236}">
              <a16:creationId xmlns:a16="http://schemas.microsoft.com/office/drawing/2014/main" id="{00000000-0008-0000-0200-0000633C0000}"/>
            </a:ext>
          </a:extLst>
        </xdr:cNvPr>
        <xdr:cNvGrpSpPr/>
      </xdr:nvGrpSpPr>
      <xdr:grpSpPr>
        <a:xfrm>
          <a:off x="2426677" y="5506183"/>
          <a:ext cx="878132" cy="1177803"/>
          <a:chOff x="2026627" y="5444271"/>
          <a:chExt cx="782882" cy="1168278"/>
        </a:xfrm>
      </xdr:grpSpPr>
      <xdr:cxnSp macro="">
        <xdr:nvCxnSpPr>
          <xdr:cNvPr id="15456" name="直線コネクタ 15455">
            <a:extLst>
              <a:ext uri="{FF2B5EF4-FFF2-40B4-BE49-F238E27FC236}">
                <a16:creationId xmlns:a16="http://schemas.microsoft.com/office/drawing/2014/main" id="{00000000-0008-0000-0200-0000603C0000}"/>
              </a:ext>
            </a:extLst>
          </xdr:cNvPr>
          <xdr:cNvCxnSpPr/>
        </xdr:nvCxnSpPr>
        <xdr:spPr>
          <a:xfrm flipH="1">
            <a:off x="2026627" y="6612549"/>
            <a:ext cx="612000" cy="0"/>
          </a:xfrm>
          <a:prstGeom prst="line">
            <a:avLst/>
          </a:prstGeom>
          <a:ln w="38100">
            <a:solidFill>
              <a:srgbClr val="00FFFF"/>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458" name="直線矢印コネクタ 15457">
            <a:extLst>
              <a:ext uri="{FF2B5EF4-FFF2-40B4-BE49-F238E27FC236}">
                <a16:creationId xmlns:a16="http://schemas.microsoft.com/office/drawing/2014/main" id="{00000000-0008-0000-0200-0000623C0000}"/>
              </a:ext>
            </a:extLst>
          </xdr:cNvPr>
          <xdr:cNvCxnSpPr/>
        </xdr:nvCxnSpPr>
        <xdr:spPr>
          <a:xfrm flipV="1">
            <a:off x="2040548" y="5444271"/>
            <a:ext cx="768961" cy="1158386"/>
          </a:xfrm>
          <a:prstGeom prst="straightConnector1">
            <a:avLst/>
          </a:prstGeom>
          <a:ln w="38100">
            <a:solidFill>
              <a:srgbClr val="00FFFF"/>
            </a:solidFill>
            <a:prstDash val="dash"/>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104775</xdr:colOff>
      <xdr:row>29</xdr:row>
      <xdr:rowOff>133350</xdr:rowOff>
    </xdr:from>
    <xdr:to>
      <xdr:col>27</xdr:col>
      <xdr:colOff>76200</xdr:colOff>
      <xdr:row>33</xdr:row>
      <xdr:rowOff>238125</xdr:rowOff>
    </xdr:to>
    <xdr:cxnSp macro="">
      <xdr:nvCxnSpPr>
        <xdr:cNvPr id="15461" name="直線矢印コネクタ 15460">
          <a:extLst>
            <a:ext uri="{FF2B5EF4-FFF2-40B4-BE49-F238E27FC236}">
              <a16:creationId xmlns:a16="http://schemas.microsoft.com/office/drawing/2014/main" id="{00000000-0008-0000-0200-0000653C0000}"/>
            </a:ext>
          </a:extLst>
        </xdr:cNvPr>
        <xdr:cNvCxnSpPr/>
      </xdr:nvCxnSpPr>
      <xdr:spPr>
        <a:xfrm flipH="1" flipV="1">
          <a:off x="3890963" y="5167313"/>
          <a:ext cx="804862" cy="1014412"/>
        </a:xfrm>
        <a:prstGeom prst="straightConnector1">
          <a:avLst/>
        </a:prstGeom>
        <a:ln w="38100">
          <a:solidFill>
            <a:srgbClr val="FFC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xdr:colOff>
      <xdr:row>28</xdr:row>
      <xdr:rowOff>119063</xdr:rowOff>
    </xdr:from>
    <xdr:to>
      <xdr:col>29</xdr:col>
      <xdr:colOff>104775</xdr:colOff>
      <xdr:row>29</xdr:row>
      <xdr:rowOff>128588</xdr:rowOff>
    </xdr:to>
    <xdr:sp macro="" textlink="">
      <xdr:nvSpPr>
        <xdr:cNvPr id="15475" name="テキスト ボックス 15474">
          <a:extLst>
            <a:ext uri="{FF2B5EF4-FFF2-40B4-BE49-F238E27FC236}">
              <a16:creationId xmlns:a16="http://schemas.microsoft.com/office/drawing/2014/main" id="{00000000-0008-0000-0200-0000733C0000}"/>
            </a:ext>
          </a:extLst>
        </xdr:cNvPr>
        <xdr:cNvSpPr txBox="1"/>
      </xdr:nvSpPr>
      <xdr:spPr>
        <a:xfrm>
          <a:off x="3962400" y="4914901"/>
          <a:ext cx="1095375" cy="247650"/>
        </a:xfrm>
        <a:prstGeom prst="rect">
          <a:avLst/>
        </a:prstGeom>
        <a:solidFill>
          <a:schemeClr val="lt1"/>
        </a:solidFill>
        <a:ln w="28575" cmpd="sng">
          <a:solidFill>
            <a:srgbClr val="FFC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合計が自動計算</a:t>
          </a:r>
        </a:p>
      </xdr:txBody>
    </xdr:sp>
    <xdr:clientData/>
  </xdr:twoCellAnchor>
  <xdr:twoCellAnchor>
    <xdr:from>
      <xdr:col>9</xdr:col>
      <xdr:colOff>142875</xdr:colOff>
      <xdr:row>29</xdr:row>
      <xdr:rowOff>161926</xdr:rowOff>
    </xdr:from>
    <xdr:to>
      <xdr:col>16</xdr:col>
      <xdr:colOff>47625</xdr:colOff>
      <xdr:row>30</xdr:row>
      <xdr:rowOff>180976</xdr:rowOff>
    </xdr:to>
    <xdr:sp macro="" textlink="">
      <xdr:nvSpPr>
        <xdr:cNvPr id="15476" name="テキスト ボックス 15475">
          <a:extLst>
            <a:ext uri="{FF2B5EF4-FFF2-40B4-BE49-F238E27FC236}">
              <a16:creationId xmlns:a16="http://schemas.microsoft.com/office/drawing/2014/main" id="{00000000-0008-0000-0200-0000743C0000}"/>
            </a:ext>
          </a:extLst>
        </xdr:cNvPr>
        <xdr:cNvSpPr txBox="1"/>
      </xdr:nvSpPr>
      <xdr:spPr>
        <a:xfrm>
          <a:off x="1762125" y="5195889"/>
          <a:ext cx="1071563" cy="247650"/>
        </a:xfrm>
        <a:prstGeom prst="rect">
          <a:avLst/>
        </a:prstGeom>
        <a:solidFill>
          <a:schemeClr val="lt1"/>
        </a:solidFill>
        <a:ln w="28575" cmpd="sng">
          <a:solidFill>
            <a:srgbClr val="00FFFF"/>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(a)+(b)+(c)</a:t>
          </a:r>
          <a:r>
            <a:rPr kumimoji="1" lang="ja-JP" altLang="en-US" sz="900"/>
            <a:t>合計</a:t>
          </a:r>
        </a:p>
      </xdr:txBody>
    </xdr:sp>
    <xdr:clientData/>
  </xdr:twoCellAnchor>
  <xdr:twoCellAnchor editAs="oneCell">
    <xdr:from>
      <xdr:col>21</xdr:col>
      <xdr:colOff>162300</xdr:colOff>
      <xdr:row>30</xdr:row>
      <xdr:rowOff>228196</xdr:rowOff>
    </xdr:from>
    <xdr:to>
      <xdr:col>25</xdr:col>
      <xdr:colOff>124037</xdr:colOff>
      <xdr:row>40</xdr:row>
      <xdr:rowOff>19051</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15477" name="インク 15476">
              <a:extLst>
                <a:ext uri="{FF2B5EF4-FFF2-40B4-BE49-F238E27FC236}">
                  <a16:creationId xmlns:a16="http://schemas.microsoft.com/office/drawing/2014/main" id="{00000000-0008-0000-0200-0000753C0000}"/>
                </a:ext>
              </a:extLst>
            </xdr14:cNvPr>
            <xdr14:cNvContentPartPr/>
          </xdr14:nvContentPartPr>
          <xdr14:nvPr macro=""/>
          <xdr14:xfrm>
            <a:off x="3781800" y="5490759"/>
            <a:ext cx="628487" cy="2105430"/>
          </xdr14:xfrm>
        </xdr:contentPart>
      </mc:Choice>
      <mc:Fallback xmlns="">
        <xdr:pic>
          <xdr:nvPicPr>
            <xdr:cNvPr id="15477" name="インク 15476">
              <a:extLst>
                <a:ext uri="{FF2B5EF4-FFF2-40B4-BE49-F238E27FC236}">
                  <a16:creationId xmlns:a16="http://schemas.microsoft.com/office/drawing/2014/main" id="{9A97A3D4-1054-A3B5-E246-C77A532D6419}"/>
                </a:ext>
              </a:extLst>
            </xdr:cNvPr>
            <xdr:cNvPicPr/>
          </xdr:nvPicPr>
          <xdr:blipFill>
            <a:blip xmlns:r="http://schemas.openxmlformats.org/officeDocument/2006/relationships" r:embed="rId8"/>
            <a:stretch>
              <a:fillRect/>
            </a:stretch>
          </xdr:blipFill>
          <xdr:spPr>
            <a:xfrm>
              <a:off x="3763802" y="5473118"/>
              <a:ext cx="664123" cy="2141073"/>
            </a:xfrm>
            <a:prstGeom prst="rect">
              <a:avLst/>
            </a:prstGeom>
          </xdr:spPr>
        </xdr:pic>
      </mc:Fallback>
    </mc:AlternateContent>
    <xdr:clientData/>
  </xdr:twoCellAnchor>
  <xdr:twoCellAnchor editAs="oneCell">
    <xdr:from>
      <xdr:col>21</xdr:col>
      <xdr:colOff>152400</xdr:colOff>
      <xdr:row>39</xdr:row>
      <xdr:rowOff>138038</xdr:rowOff>
    </xdr:from>
    <xdr:to>
      <xdr:col>22</xdr:col>
      <xdr:colOff>90292</xdr:colOff>
      <xdr:row>40</xdr:row>
      <xdr:rowOff>162353</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15481" name="インク 15480">
              <a:extLst>
                <a:ext uri="{FF2B5EF4-FFF2-40B4-BE49-F238E27FC236}">
                  <a16:creationId xmlns:a16="http://schemas.microsoft.com/office/drawing/2014/main" id="{00000000-0008-0000-0200-0000793C0000}"/>
                </a:ext>
              </a:extLst>
            </xdr14:cNvPr>
            <xdr14:cNvContentPartPr/>
          </xdr14:nvContentPartPr>
          <xdr14:nvPr macro=""/>
          <xdr14:xfrm>
            <a:off x="3771900" y="7477051"/>
            <a:ext cx="104580" cy="262440"/>
          </xdr14:xfrm>
        </xdr:contentPart>
      </mc:Choice>
      <mc:Fallback xmlns="">
        <xdr:pic>
          <xdr:nvPicPr>
            <xdr:cNvPr id="15481" name="インク 15480">
              <a:extLst>
                <a:ext uri="{FF2B5EF4-FFF2-40B4-BE49-F238E27FC236}">
                  <a16:creationId xmlns:a16="http://schemas.microsoft.com/office/drawing/2014/main" id="{3B23ED1E-B3D2-45AC-8359-F0102B8557AC}"/>
                </a:ext>
              </a:extLst>
            </xdr:cNvPr>
            <xdr:cNvPicPr/>
          </xdr:nvPicPr>
          <xdr:blipFill>
            <a:blip xmlns:r="http://schemas.openxmlformats.org/officeDocument/2006/relationships" r:embed="rId10"/>
            <a:stretch>
              <a:fillRect/>
            </a:stretch>
          </xdr:blipFill>
          <xdr:spPr>
            <a:xfrm>
              <a:off x="3753931" y="7459051"/>
              <a:ext cx="140159" cy="298080"/>
            </a:xfrm>
            <a:prstGeom prst="rect">
              <a:avLst/>
            </a:prstGeom>
          </xdr:spPr>
        </xdr:pic>
      </mc:Fallback>
    </mc:AlternateContent>
    <xdr:clientData/>
  </xdr:twoCellAnchor>
  <xdr:twoCellAnchor>
    <xdr:from>
      <xdr:col>25</xdr:col>
      <xdr:colOff>14288</xdr:colOff>
      <xdr:row>38</xdr:row>
      <xdr:rowOff>90487</xdr:rowOff>
    </xdr:from>
    <xdr:to>
      <xdr:col>37</xdr:col>
      <xdr:colOff>52387</xdr:colOff>
      <xdr:row>40</xdr:row>
      <xdr:rowOff>223837</xdr:rowOff>
    </xdr:to>
    <xdr:cxnSp macro="">
      <xdr:nvCxnSpPr>
        <xdr:cNvPr id="15484" name="直線矢印コネクタ 15483">
          <a:extLst>
            <a:ext uri="{FF2B5EF4-FFF2-40B4-BE49-F238E27FC236}">
              <a16:creationId xmlns:a16="http://schemas.microsoft.com/office/drawing/2014/main" id="{00000000-0008-0000-0200-00007C3C0000}"/>
            </a:ext>
          </a:extLst>
        </xdr:cNvPr>
        <xdr:cNvCxnSpPr/>
      </xdr:nvCxnSpPr>
      <xdr:spPr>
        <a:xfrm flipV="1">
          <a:off x="4300538" y="7191375"/>
          <a:ext cx="2033587" cy="609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52388</xdr:colOff>
      <xdr:row>37</xdr:row>
      <xdr:rowOff>61913</xdr:rowOff>
    </xdr:from>
    <xdr:to>
      <xdr:col>31</xdr:col>
      <xdr:colOff>6349</xdr:colOff>
      <xdr:row>39</xdr:row>
      <xdr:rowOff>180973</xdr:rowOff>
    </xdr:to>
    <xdr:sp macro="" textlink="">
      <xdr:nvSpPr>
        <xdr:cNvPr id="15482" name="テキスト ボックス 15481">
          <a:extLst>
            <a:ext uri="{FF2B5EF4-FFF2-40B4-BE49-F238E27FC236}">
              <a16:creationId xmlns:a16="http://schemas.microsoft.com/office/drawing/2014/main" id="{00000000-0008-0000-0200-00007A3C0000}"/>
            </a:ext>
          </a:extLst>
        </xdr:cNvPr>
        <xdr:cNvSpPr txBox="1"/>
      </xdr:nvSpPr>
      <xdr:spPr>
        <a:xfrm>
          <a:off x="4306888" y="6888163"/>
          <a:ext cx="944561" cy="595310"/>
        </a:xfrm>
        <a:prstGeom prst="rect">
          <a:avLst/>
        </a:prstGeom>
        <a:solidFill>
          <a:schemeClr val="lt1"/>
        </a:solidFill>
        <a:ln w="28575" cmpd="sng">
          <a:solidFill>
            <a:srgbClr val="00FFFF"/>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t>上記の金額が</a:t>
          </a:r>
          <a:endParaRPr kumimoji="1" lang="en-US" altLang="ja-JP" sz="800"/>
        </a:p>
        <a:p>
          <a:pPr algn="l"/>
          <a:r>
            <a:rPr kumimoji="1" lang="ja-JP" altLang="en-US" sz="800"/>
            <a:t>こちらに反映されます。</a:t>
          </a:r>
        </a:p>
      </xdr:txBody>
    </xdr:sp>
    <xdr:clientData/>
  </xdr:twoCellAnchor>
  <xdr:twoCellAnchor>
    <xdr:from>
      <xdr:col>37</xdr:col>
      <xdr:colOff>71437</xdr:colOff>
      <xdr:row>48</xdr:row>
      <xdr:rowOff>100013</xdr:rowOff>
    </xdr:from>
    <xdr:to>
      <xdr:col>37</xdr:col>
      <xdr:colOff>138112</xdr:colOff>
      <xdr:row>53</xdr:row>
      <xdr:rowOff>514351</xdr:rowOff>
    </xdr:to>
    <xdr:sp macro="" textlink="">
      <xdr:nvSpPr>
        <xdr:cNvPr id="15488" name="右中かっこ 15487">
          <a:extLst>
            <a:ext uri="{FF2B5EF4-FFF2-40B4-BE49-F238E27FC236}">
              <a16:creationId xmlns:a16="http://schemas.microsoft.com/office/drawing/2014/main" id="{00000000-0008-0000-0200-0000803C0000}"/>
            </a:ext>
          </a:extLst>
        </xdr:cNvPr>
        <xdr:cNvSpPr/>
      </xdr:nvSpPr>
      <xdr:spPr>
        <a:xfrm>
          <a:off x="6353175" y="9858376"/>
          <a:ext cx="66675" cy="2076450"/>
        </a:xfrm>
        <a:prstGeom prst="rightBrace">
          <a:avLst>
            <a:gd name="adj1" fmla="val 8333"/>
            <a:gd name="adj2" fmla="val 4306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61913</xdr:colOff>
      <xdr:row>46</xdr:row>
      <xdr:rowOff>4762</xdr:rowOff>
    </xdr:from>
    <xdr:to>
      <xdr:col>23</xdr:col>
      <xdr:colOff>152400</xdr:colOff>
      <xdr:row>48</xdr:row>
      <xdr:rowOff>9525</xdr:rowOff>
    </xdr:to>
    <xdr:sp macro="" textlink="">
      <xdr:nvSpPr>
        <xdr:cNvPr id="15489" name="楕円 15488">
          <a:extLst>
            <a:ext uri="{FF2B5EF4-FFF2-40B4-BE49-F238E27FC236}">
              <a16:creationId xmlns:a16="http://schemas.microsoft.com/office/drawing/2014/main" id="{00000000-0008-0000-0200-0000813C0000}"/>
            </a:ext>
          </a:extLst>
        </xdr:cNvPr>
        <xdr:cNvSpPr/>
      </xdr:nvSpPr>
      <xdr:spPr>
        <a:xfrm>
          <a:off x="61913" y="9305925"/>
          <a:ext cx="4043362" cy="461963"/>
        </a:xfrm>
        <a:prstGeom prst="ellipse">
          <a:avLst/>
        </a:prstGeom>
        <a:noFill/>
        <a:ln>
          <a:solidFill>
            <a:srgbClr val="53D56C"/>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48491</xdr:colOff>
      <xdr:row>54</xdr:row>
      <xdr:rowOff>44593</xdr:rowOff>
    </xdr:from>
    <xdr:to>
      <xdr:col>36</xdr:col>
      <xdr:colOff>148503</xdr:colOff>
      <xdr:row>59</xdr:row>
      <xdr:rowOff>10823</xdr:rowOff>
    </xdr:to>
    <xdr:sp macro="" textlink="">
      <xdr:nvSpPr>
        <xdr:cNvPr id="15490" name="正方形/長方形 15489">
          <a:extLst>
            <a:ext uri="{FF2B5EF4-FFF2-40B4-BE49-F238E27FC236}">
              <a16:creationId xmlns:a16="http://schemas.microsoft.com/office/drawing/2014/main" id="{00000000-0008-0000-0200-0000823C0000}"/>
            </a:ext>
          </a:extLst>
        </xdr:cNvPr>
        <xdr:cNvSpPr/>
      </xdr:nvSpPr>
      <xdr:spPr>
        <a:xfrm>
          <a:off x="48491" y="12021848"/>
          <a:ext cx="6223721" cy="1836593"/>
        </a:xfrm>
        <a:prstGeom prst="rect">
          <a:avLst/>
        </a:prstGeom>
        <a:noFill/>
        <a:ln>
          <a:solidFill>
            <a:srgbClr val="53D56C"/>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23</xdr:col>
      <xdr:colOff>168386</xdr:colOff>
      <xdr:row>46</xdr:row>
      <xdr:rowOff>221906</xdr:rowOff>
    </xdr:from>
    <xdr:to>
      <xdr:col>38</xdr:col>
      <xdr:colOff>408780</xdr:colOff>
      <xdr:row>57</xdr:row>
      <xdr:rowOff>33669</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5492" name="インク 15491">
              <a:extLst>
                <a:ext uri="{FF2B5EF4-FFF2-40B4-BE49-F238E27FC236}">
                  <a16:creationId xmlns:a16="http://schemas.microsoft.com/office/drawing/2014/main" id="{00000000-0008-0000-0200-0000843C0000}"/>
                </a:ext>
              </a:extLst>
            </xdr14:cNvPr>
            <xdr14:cNvContentPartPr/>
          </xdr14:nvContentPartPr>
          <xdr14:nvPr macro=""/>
          <xdr14:xfrm>
            <a:off x="4158000" y="9480206"/>
            <a:ext cx="3223080" cy="3006720"/>
          </xdr14:xfrm>
        </xdr:contentPart>
      </mc:Choice>
      <mc:Fallback xmlns="">
        <xdr:pic>
          <xdr:nvPicPr>
            <xdr:cNvPr id="15492" name="インク 15491">
              <a:extLst>
                <a:ext uri="{FF2B5EF4-FFF2-40B4-BE49-F238E27FC236}">
                  <a16:creationId xmlns:a16="http://schemas.microsoft.com/office/drawing/2014/main" id="{9BC3FF3F-A7E3-F8D8-1F51-B22140EB4028}"/>
                </a:ext>
              </a:extLst>
            </xdr:cNvPr>
            <xdr:cNvPicPr/>
          </xdr:nvPicPr>
          <xdr:blipFill>
            <a:blip xmlns:r="http://schemas.openxmlformats.org/officeDocument/2006/relationships" r:embed="rId12"/>
            <a:stretch>
              <a:fillRect/>
            </a:stretch>
          </xdr:blipFill>
          <xdr:spPr>
            <a:xfrm>
              <a:off x="4140124" y="9462163"/>
              <a:ext cx="3259196" cy="3042446"/>
            </a:xfrm>
            <a:prstGeom prst="rect">
              <a:avLst/>
            </a:prstGeom>
          </xdr:spPr>
        </xdr:pic>
      </mc:Fallback>
    </mc:AlternateContent>
    <xdr:clientData/>
  </xdr:twoCellAnchor>
  <xdr:twoCellAnchor editAs="oneCell">
    <xdr:from>
      <xdr:col>36</xdr:col>
      <xdr:colOff>107554</xdr:colOff>
      <xdr:row>57</xdr:row>
      <xdr:rowOff>21394</xdr:rowOff>
    </xdr:from>
    <xdr:to>
      <xdr:col>38</xdr:col>
      <xdr:colOff>408060</xdr:colOff>
      <xdr:row>58</xdr:row>
      <xdr:rowOff>219111</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5495" name="インク 15494">
              <a:extLst>
                <a:ext uri="{FF2B5EF4-FFF2-40B4-BE49-F238E27FC236}">
                  <a16:creationId xmlns:a16="http://schemas.microsoft.com/office/drawing/2014/main" id="{00000000-0008-0000-0200-0000873C0000}"/>
                </a:ext>
              </a:extLst>
            </xdr14:cNvPr>
            <xdr14:cNvContentPartPr/>
          </xdr14:nvContentPartPr>
          <xdr14:nvPr macro=""/>
          <xdr14:xfrm>
            <a:off x="6231263" y="12504339"/>
            <a:ext cx="1090215" cy="966645"/>
          </xdr14:xfrm>
        </xdr:contentPart>
      </mc:Choice>
      <mc:Fallback xmlns="">
        <xdr:pic>
          <xdr:nvPicPr>
            <xdr:cNvPr id="15495" name="インク 15494">
              <a:extLst>
                <a:ext uri="{FF2B5EF4-FFF2-40B4-BE49-F238E27FC236}">
                  <a16:creationId xmlns:a16="http://schemas.microsoft.com/office/drawing/2014/main" id="{555ACB4A-920D-253A-8D00-F28509A4A31E}"/>
                </a:ext>
              </a:extLst>
            </xdr:cNvPr>
            <xdr:cNvPicPr/>
          </xdr:nvPicPr>
          <xdr:blipFill>
            <a:blip xmlns:r="http://schemas.openxmlformats.org/officeDocument/2006/relationships" r:embed="rId14"/>
            <a:stretch>
              <a:fillRect/>
            </a:stretch>
          </xdr:blipFill>
          <xdr:spPr>
            <a:xfrm>
              <a:off x="6272646" y="12456651"/>
              <a:ext cx="1125348" cy="1000800"/>
            </a:xfrm>
            <a:prstGeom prst="rect">
              <a:avLst/>
            </a:prstGeom>
          </xdr:spPr>
        </xdr:pic>
      </mc:Fallback>
    </mc:AlternateContent>
    <xdr:clientData/>
  </xdr:twoCellAnchor>
  <xdr:twoCellAnchor>
    <xdr:from>
      <xdr:col>37</xdr:col>
      <xdr:colOff>269074</xdr:colOff>
      <xdr:row>50</xdr:row>
      <xdr:rowOff>66443</xdr:rowOff>
    </xdr:from>
    <xdr:to>
      <xdr:col>44</xdr:col>
      <xdr:colOff>437515</xdr:colOff>
      <xdr:row>52</xdr:row>
      <xdr:rowOff>138545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552110" y="10110988"/>
          <a:ext cx="4497987" cy="1000357"/>
        </a:xfrm>
        <a:prstGeom prst="rect">
          <a:avLst/>
        </a:prstGeom>
        <a:pattFill prst="pct25">
          <a:fgClr>
            <a:schemeClr val="accent2">
              <a:lumMod val="40000"/>
              <a:lumOff val="60000"/>
            </a:schemeClr>
          </a:fgClr>
          <a:bgClr>
            <a:schemeClr val="bg1"/>
          </a:bgClr>
        </a:pattFill>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a:t>
          </a:r>
          <a:r>
            <a:rPr kumimoji="1" lang="en-US" altLang="ja-JP" sz="1100">
              <a:solidFill>
                <a:sysClr val="windowText" lastClr="000000"/>
              </a:solidFill>
            </a:rPr>
            <a:t>(j)</a:t>
          </a:r>
          <a:r>
            <a:rPr kumimoji="1" lang="ja-JP" altLang="en-US" sz="1100">
              <a:solidFill>
                <a:sysClr val="windowText" lastClr="000000"/>
              </a:solidFill>
            </a:rPr>
            <a:t>については、左記</a:t>
          </a:r>
          <a:r>
            <a:rPr kumimoji="1" lang="en-US" altLang="ja-JP" sz="1100">
              <a:solidFill>
                <a:sysClr val="windowText" lastClr="000000"/>
              </a:solidFill>
            </a:rPr>
            <a:t>【</a:t>
          </a:r>
          <a:r>
            <a:rPr kumimoji="1" lang="ja-JP" altLang="en-US" sz="1100">
              <a:solidFill>
                <a:sysClr val="windowText" lastClr="000000"/>
              </a:solidFill>
            </a:rPr>
            <a:t>記入上の注意</a:t>
          </a:r>
          <a:r>
            <a:rPr kumimoji="1" lang="en-US" altLang="ja-JP" sz="1100">
              <a:solidFill>
                <a:sysClr val="windowText" lastClr="000000"/>
              </a:solidFill>
            </a:rPr>
            <a:t>】</a:t>
          </a:r>
          <a:r>
            <a:rPr kumimoji="1" lang="ja-JP" altLang="en-US" sz="1100">
              <a:solidFill>
                <a:sysClr val="windowText" lastClr="000000"/>
              </a:solidFill>
            </a:rPr>
            <a:t>を必ず読んでください！</a:t>
          </a:r>
          <a:endParaRPr kumimoji="1" lang="en-US" altLang="ja-JP" sz="1100">
            <a:solidFill>
              <a:sysClr val="windowText" lastClr="000000"/>
            </a:solidFill>
          </a:endParaRPr>
        </a:p>
        <a:p>
          <a:pPr algn="l"/>
          <a:r>
            <a:rPr kumimoji="1" lang="en-US" altLang="ja-JP" sz="1100">
              <a:solidFill>
                <a:sysClr val="windowText" lastClr="000000"/>
              </a:solidFill>
            </a:rPr>
            <a:t>(F)</a:t>
          </a:r>
          <a:r>
            <a:rPr kumimoji="1" lang="ja-JP" altLang="en-US" sz="1100">
              <a:solidFill>
                <a:sysClr val="windowText" lastClr="000000"/>
              </a:solidFill>
            </a:rPr>
            <a:t>についてはＱ＆Ａ </a:t>
          </a:r>
          <a:r>
            <a:rPr kumimoji="1" lang="en-US" altLang="ja-JP" sz="1100">
              <a:solidFill>
                <a:sysClr val="windowText" lastClr="000000"/>
              </a:solidFill>
            </a:rPr>
            <a:t>vol.</a:t>
          </a:r>
          <a:r>
            <a:rPr kumimoji="1" lang="ja-JP" altLang="en-US" sz="1100">
              <a:solidFill>
                <a:sysClr val="windowText" lastClr="000000"/>
              </a:solidFill>
            </a:rPr>
            <a:t>９４１の問２２を参照</a:t>
          </a:r>
        </a:p>
      </xdr:txBody>
    </xdr:sp>
    <xdr:clientData/>
  </xdr:twoCellAnchor>
  <xdr:twoCellAnchor>
    <xdr:from>
      <xdr:col>0</xdr:col>
      <xdr:colOff>0</xdr:colOff>
      <xdr:row>129</xdr:row>
      <xdr:rowOff>65314</xdr:rowOff>
    </xdr:from>
    <xdr:to>
      <xdr:col>37</xdr:col>
      <xdr:colOff>315685</xdr:colOff>
      <xdr:row>132</xdr:row>
      <xdr:rowOff>43542</xdr:rowOff>
    </xdr:to>
    <xdr:sp macro="" textlink="">
      <xdr:nvSpPr>
        <xdr:cNvPr id="15496" name="楕円 15495">
          <a:extLst>
            <a:ext uri="{FF2B5EF4-FFF2-40B4-BE49-F238E27FC236}">
              <a16:creationId xmlns:a16="http://schemas.microsoft.com/office/drawing/2014/main" id="{00000000-0008-0000-0200-0000883C0000}"/>
            </a:ext>
          </a:extLst>
        </xdr:cNvPr>
        <xdr:cNvSpPr/>
      </xdr:nvSpPr>
      <xdr:spPr>
        <a:xfrm>
          <a:off x="0" y="30273171"/>
          <a:ext cx="6656614" cy="10287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136071</xdr:colOff>
      <xdr:row>79</xdr:row>
      <xdr:rowOff>76200</xdr:rowOff>
    </xdr:from>
    <xdr:to>
      <xdr:col>35</xdr:col>
      <xdr:colOff>69850</xdr:colOff>
      <xdr:row>129</xdr:row>
      <xdr:rowOff>217714</xdr:rowOff>
    </xdr:to>
    <xdr:cxnSp macro="">
      <xdr:nvCxnSpPr>
        <xdr:cNvPr id="15498" name="直線矢印コネクタ 15497">
          <a:extLst>
            <a:ext uri="{FF2B5EF4-FFF2-40B4-BE49-F238E27FC236}">
              <a16:creationId xmlns:a16="http://schemas.microsoft.com/office/drawing/2014/main" id="{00000000-0008-0000-0200-00008A3C0000}"/>
            </a:ext>
          </a:extLst>
        </xdr:cNvPr>
        <xdr:cNvCxnSpPr/>
      </xdr:nvCxnSpPr>
      <xdr:spPr>
        <a:xfrm flipV="1">
          <a:off x="5711371" y="18370550"/>
          <a:ext cx="263979" cy="11996964"/>
        </a:xfrm>
        <a:prstGeom prst="straightConnector1">
          <a:avLst/>
        </a:prstGeom>
        <a:ln w="127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34</xdr:col>
      <xdr:colOff>38100</xdr:colOff>
      <xdr:row>76</xdr:row>
      <xdr:rowOff>196850</xdr:rowOff>
    </xdr:from>
    <xdr:to>
      <xdr:col>36</xdr:col>
      <xdr:colOff>101600</xdr:colOff>
      <xdr:row>79</xdr:row>
      <xdr:rowOff>50800</xdr:rowOff>
    </xdr:to>
    <xdr:sp macro="" textlink="">
      <xdr:nvSpPr>
        <xdr:cNvPr id="34" name="楕円 33">
          <a:extLst>
            <a:ext uri="{FF2B5EF4-FFF2-40B4-BE49-F238E27FC236}">
              <a16:creationId xmlns:a16="http://schemas.microsoft.com/office/drawing/2014/main" id="{00000000-0008-0000-0200-000022000000}"/>
            </a:ext>
          </a:extLst>
        </xdr:cNvPr>
        <xdr:cNvSpPr/>
      </xdr:nvSpPr>
      <xdr:spPr>
        <a:xfrm>
          <a:off x="5778500" y="17843500"/>
          <a:ext cx="393700" cy="50165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9-06T13:30:54.708"/>
    </inkml:context>
    <inkml:brush xml:id="br0">
      <inkml:brushProperty name="width" value="0.05" units="cm"/>
      <inkml:brushProperty name="height" value="0.05" units="cm"/>
      <inkml:brushProperty name="color" value="#FF66FF"/>
    </inkml:brush>
  </inkml:definitions>
  <inkml:trace contextRef="#ctx0" brushRef="#br0">52 1 24575,'73'0'0,"365"4"0,-3 25 0,-371-19 0,60 17 0,24 4 0,78 4 0,-153-22 0,-49-10 0,0 1 0,1 2 0,-1 0 0,-1 1 0,0 1 0,0 1 0,32 16 0,-22-4 0,0 3 0,-2 2 0,53 52 0,35 59 0,-100-115 0,0 0 0,-3-1 0,26 50 0,-12 6 0,9 16 0,3 4 0,-29-71 0,0 1 0,-2 0 0,-1 0 0,-1 2 0,-2 0 0,-1-2 0,-2 3 0,-1-1 0,0 33 0,-2-32 0,-2-3 0,-3 2 0,1 0 0,-11 39 0,10-52 0,-2 0 0,-1 1 0,1-1 0,-2-1 0,-1 1 0,1-1 0,-2-2 0,-2 1 0,1 0 0,1 0 0,-4-1 0,1-1 0,-1 0 0,1-2 0,-2 1 0,-32 17 0,-1-5 0,-1-3 0,-2-2 0,2-1 0,-2-3 0,-2-1 0,1-3 0,-3 0 0,3-5 0,-89 1 0,120-6 0,-9-2 0,0 2 0,-1 1 0,2 1 0,-2 1 0,-43 11 0,43-9 0,2 0 0,-3-2 0,3-1 0,-2-1 0,-46-4 0,-2 1 0,-5 3 0,20 0 0,-2-2 0,-75-10 0,-43-8 0,165 17 0,-4-1 0,3 0 0,-2 0 0,-20-9 0,-154-56 0,177 64-37,0 2 0,2 0 0,-1 0-1,0 1 1,0 1 0,-19 1 0,3 0-1068,18-1-5721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9-06T13:31:00.460"/>
    </inkml:context>
    <inkml:brush xml:id="br0">
      <inkml:brushProperty name="width" value="0.05" units="cm"/>
      <inkml:brushProperty name="height" value="0.05" units="cm"/>
      <inkml:brushProperty name="color" value="#FF66FF"/>
    </inkml:brush>
  </inkml:definitions>
  <inkml:trace contextRef="#ctx0" brushRef="#br0">2150 0 24575,'8'1'0,"-1"1"0,1-1 0,-1 1 0,0 0 0,-1 1 0,1 0 0,-1 0 0,2 0 0,8 6 0,14 7 0,3-5 0,-28-10 0,-1 0 0,1 1 0,-1-1 0,1 1 0,-2 0 0,2 0 0,-1 0 0,1 0 0,0 1 0,-1 0 0,-1-1 0,1 1 0,-1 0 0,0 1 0,0-1 0,0 0 0,3 6 0,17 28 0,-19-29 0,2 1 0,-2 0 0,2 0 0,-2 0 0,-1 1 0,1-1 0,0 1 0,-2 0 0,0 20 0,1-3 0,0 1 0,15 49 0,0 3 0,-7 16 0,-9 164 0,-4-129 0,3-72 0,-7 134 0,3-167 0,-2 1 0,1-1 0,-4-1 0,0 0 0,-15 34 0,4-22 0,-1-3 0,-2 1 0,-35 43 0,1-9 0,-21 27 0,65-82 0,-1-2 0,0 0 0,0-1 0,-1-1 0,-19 11 0,-22 5 0,2-2 0,-110 34 0,23-10 0,99-34 0,-1-1 0,-1-1 0,0-2 0,0-2 0,0-2 0,-1-1 0,-1-2 0,-52-3 0,-747-2 28,479 3-1421,350-1-5433</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9-06T13:31:04.100"/>
    </inkml:context>
    <inkml:brush xml:id="br0">
      <inkml:brushProperty name="width" value="0.05" units="cm"/>
      <inkml:brushProperty name="height" value="0.05" units="cm"/>
      <inkml:brushProperty name="color" value="#FF66FF"/>
    </inkml:brush>
  </inkml:definitions>
  <inkml:trace contextRef="#ctx0" brushRef="#br0">469 1 24575,'0'8'0,"0"1"0,-1-1 0,0 1 0,-2 0 0,1-1 0,0 0 0,-1 0 0,0 0 0,-1 0 0,0 0 0,0 0 0,-1-1 0,-1 0 0,1 0 0,-1 0 0,0-1 0,-1 0 0,1 0 0,-1 1 0,-11 5 0,-11 4 0,0 0 0,-2-1 0,0-3 0,-44 14 0,9-2 0,50-18 0,-1-1 0,1 0 0,-1-1 0,-25 3 0,42-7 0,0 0 0,0 0 0,-1 0 0,1 0 0,0 0 0,0 0 0,-1 0 0,1 0 0,0 0 0,0 0 0,0 0 0,-2 0 0,2 0 0,0 0 0,0 0 0,0 0 0,-1 0 0,1 0 0,0 1 0,0-1 0,0 0 0,0 0 0,-1 0 0,1 0 0,0 0 0,0 1 0,0-1 0,0 0 0,0 0 0,0 0 0,-1 1 0,1-1 0,0 0 0,0 0 0,0 0 0,0 1 0,0-1 0,0 0 0,0 0 0,0 1 0,0-1 0,0 0 0,0 0 0,0 0 0,0 1 0,0-1 0,0 0 0,0 0 0,1 1 0,12 11 0,21 10 0,-18-15 0,1 1 0,-1 1 0,0 0 0,-2 2 0,1 0 0,-1 0 0,22 24 0,-16-17 0,0-1 0,36 25 0,52 19-1365,-99-55-5461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9-23T00:58:01.320"/>
    </inkml:context>
    <inkml:brush xml:id="br0">
      <inkml:brushProperty name="width" value="0.1" units="cm"/>
      <inkml:brushProperty name="height" value="0.1" units="cm"/>
      <inkml:brushProperty name="color" value="#66FFFF"/>
    </inkml:brush>
  </inkml:definitions>
  <inkml:trace contextRef="#ctx0" brushRef="#br0">72 1 24575,'117'94'0,"180"110"0,-96-70 0,-158-102 0,-2 2 0,-1 0 0,-1 2 0,51 67 0,-53-55 0,-24-27 0,3-2 0,-1 0 0,1 0 0,33 25 0,-3-1 0,1 0 0,-3 3 0,68 92 0,-90-111 0,-15-18 0,1 0 0,-1 1 0,-1 0 0,1 0 0,-2 0 0,0 0 0,7 20 0,4 17 0,3 0 0,1-1 0,41 64 0,17 37 0,78 266 0,-74-211 0,-14-49 0,-49-93 0,-1 1 0,7 70 0,3 126 0,-23 117 0,-7-208 0,-3-74 0,-34 158 0,16-109 0,-65 209 0,67-273 0,6-23 0,-26 60 0,34-97 0,1 1 0,-5 31 0,8-32 0,0-1 0,-3 0 0,-10 29 0,-26 31 0,22-46 0,-25 65 0,24-42 0,-44 76 0,35-83 0,-69 80 0,28-39 0,44-56 0,-1-2 0,-62 51 0,28-27 0,21-20 0,-1-1 0,-1-2 0,-2-1 0,-1-3 0,-1 0 0,-53 18 0,5-11 0,-121 29 0,166-50 0,-72 5 0,95-14 0,-53 1 0,61-5 0,0 2 0,0 0 0,-28 4 0,10-3-1365,9-4-5461</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9-23T00:58:05.647"/>
    </inkml:context>
    <inkml:brush xml:id="br0">
      <inkml:brushProperty name="width" value="0.1" units="cm"/>
      <inkml:brushProperty name="height" value="0.1" units="cm"/>
      <inkml:brushProperty name="color" value="#66FFFF"/>
    </inkml:brush>
  </inkml:definitions>
  <inkml:trace contextRef="#ctx0" brushRef="#br0">357 0 24575,'-6'5'0,"0"0"0,-1 0 0,2 0 0,1 0 0,0 0 0,-1 1 0,3-1 0,-2 1 0,-1 6 0,-22 30 0,-6-6 0,22-22 0,-3 0 0,1-1 0,-24 17 0,11-13 0,3 1 0,-24 22 0,30-21 0,2 0 0,1 1 0,-11 25 0,23-40 0,0 1 0,1-1 0,0 0 0,1 0 0,0 1 0,1-1 0,0 0 0,1 0 0,-1 1 0,1-1 0,2 0 0,-2 0 0,8 7 0,5 2 0,0 0 0,2-1 0,21 15 0,-33-25 0,8 8 0,1 0 0,-2 1 0,-1 0 0,-1 1 0,7 13 0,-8-13 0,1 0 0,-1-1 0,2 1 0,2-1 0,16 13 0,-2-8-1365</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9-23T01:24:13.011"/>
    </inkml:context>
    <inkml:brush xml:id="br0">
      <inkml:brushProperty name="width" value="0.1" units="cm"/>
      <inkml:brushProperty name="height" value="0.1" units="cm"/>
      <inkml:brushProperty name="color" value="#33CC33"/>
    </inkml:brush>
  </inkml:definitions>
  <inkml:trace contextRef="#ctx0" brushRef="#br0">1 34 24575,'16'-6'0,"2"1"0,-2 1 0,1 1 0,0 0 0,1 1 0,-3 1 0,22 0 0,-6 0 0,711-7-1650,-437 11-6530,-11-5 6830,312 5 1204,-171 41-290,-170-12 230,823 125-3772,-921-122 4531,-2 6 1,-2 7-1,197 85 1,-268-92-338,349 162 2319,-151-67-2535,-51-27 0,-87-39 0,169 52 0,-67-29 0,-219-78 467,40 24 0,-51-24-42,5-1 0,53 20 0,53 20-425,-10-3 0,-94-39 0,0 2 0,54 32 0,-8-2 0,450 248 0,-468-250 0,101 90 0,-94-74 0,442 365 0,-431-352 0,-3 2 0,-4 3 0,93 129 0,-121-139 0,-3 2 0,46 111 0,-26-45 0,36 93 0,-73-168 0,54 170 0,-44-103 0,127 398 0,-106-385 0,-4 0 0,-9 3 0,-6 1 0,19 215 0,-17-41 0,-13-135 0,0-8 0,14 177 0,-34-280 0,15 227 0,14 219 0,-32 1 0,-2-211 0,2-160 6215</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9-23T01:24:18.978"/>
    </inkml:context>
    <inkml:brush xml:id="br0">
      <inkml:brushProperty name="width" value="0.1" units="cm"/>
      <inkml:brushProperty name="height" value="0.1" units="cm"/>
      <inkml:brushProperty name="color" value="#33CC33"/>
    </inkml:brush>
  </inkml:definitions>
  <inkml:trace contextRef="#ctx0" brushRef="#br0">3294 0 24575,'-1'19'0,"-1"-1"0,-1 0 0,-1-1 0,-11 34 0,-35 68 0,44-106 0,-89 195 0,62-140 0,-54 81 0,2-7 0,69-115 0,-1-2 0,-2 0 0,0-1 0,-37 37 0,-104 77 0,106-95 0,-358 257 0,278-218 0,-177 79 0,270-140 0,-324 148 0,-1 1 0,304-141 0,-117 36 0,-72 5 0,51-16 0,-24 14-1365,204-63-5461</inkml:trace>
  <inkml:trace contextRef="#ctx0" brushRef="#br0" timeOffset="2483.77">283 1863 24575,'1'19'0,"-1"-1"0,-1 0 0,-1 0 0,-2 0 0,1-1 0,-2 1 0,-1-1 0,1 1 0,-3-2 0,1 1 0,-18 27 0,-4 3 0,22-37 0,1 2 0,-2-1 0,0 0 0,0-1 0,-19 18 0,10-13 0,1 1 0,-12 18 0,-18 17 0,45-50 0,-1 0 0,1 1 0,0-1 0,-1 1 0,1-1 0,0 1 0,0-1 0,0 1 0,-1 0 0,1 0 0,0-1 0,1 1 0,-1 0 0,1 0 0,-1 0 0,1 0 0,-1 0 0,1 0 0,0 0 0,0 0 0,0 0 0,0 0 0,1 0 0,-1 0 0,0 0 0,1 0 0,0 2 0,1-1 0,2 0 0,-2 0 0,0 0 0,1 0 0,1 0 0,-1 0 0,0-1 0,0 0 0,1 1 0,-1-1 0,1 0 0,-1-1 0,7 3 0,35 14 0,71 28 0,-61-25 0,-31-12 0,-2 0 0,48 10 0,-55-15 0,1 1 0,-1 1 0,-1 1 0,1 0 0,16 9 0,-8-3 0,-20-11-68,5 1-94,-1 2 0,1-1 0,-1 1 0,1 0-1,-2 0 1,1 0 0,9 11 0</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C160"/>
  <sheetViews>
    <sheetView showGridLines="0" tabSelected="1" view="pageBreakPreview" topLeftCell="A54" zoomScale="80" zoomScaleNormal="100" zoomScaleSheetLayoutView="80" workbookViewId="0">
      <selection activeCell="M65" sqref="M65:Q65"/>
    </sheetView>
  </sheetViews>
  <sheetFormatPr defaultColWidth="9" defaultRowHeight="20.100000000000001" customHeight="1"/>
  <cols>
    <col min="1" max="1" width="4.75" customWidth="1"/>
    <col min="2" max="2" width="11" customWidth="1"/>
    <col min="3" max="12" width="2.625" customWidth="1"/>
    <col min="13" max="17" width="4.25" customWidth="1"/>
    <col min="18" max="22" width="2.625" customWidth="1"/>
    <col min="23" max="23" width="14.25" customWidth="1"/>
    <col min="24" max="24" width="25" customWidth="1"/>
    <col min="25" max="25" width="22.5" customWidth="1"/>
    <col min="26" max="26" width="8.625" customWidth="1"/>
    <col min="27" max="27" width="9.12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403" t="s">
        <v>307</v>
      </c>
      <c r="B3" s="403"/>
      <c r="C3" s="403"/>
      <c r="D3" s="403"/>
      <c r="E3" s="403"/>
      <c r="F3" s="403"/>
      <c r="G3" s="403"/>
      <c r="H3" s="403"/>
      <c r="I3" s="403"/>
      <c r="J3" s="403"/>
      <c r="K3" s="403"/>
      <c r="L3" s="403"/>
      <c r="M3" s="403"/>
      <c r="N3" s="403"/>
      <c r="O3" s="403"/>
      <c r="P3" s="403"/>
      <c r="Q3" s="403"/>
      <c r="R3" s="403"/>
      <c r="S3" s="403"/>
      <c r="T3" s="403"/>
      <c r="U3" s="403"/>
      <c r="V3" s="403"/>
      <c r="W3" s="403"/>
      <c r="X3" s="403"/>
      <c r="Y3" s="403"/>
      <c r="Z3" s="403"/>
    </row>
    <row r="4" spans="1:29" s="21" customFormat="1" ht="30.75" customHeight="1">
      <c r="A4" s="419" t="s">
        <v>308</v>
      </c>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25">
      <c r="A6" s="403" t="s">
        <v>242</v>
      </c>
      <c r="B6" s="403"/>
      <c r="C6" s="403"/>
      <c r="D6" s="403"/>
      <c r="E6" s="403"/>
      <c r="F6" s="403"/>
      <c r="G6" s="403"/>
      <c r="H6" s="403"/>
      <c r="I6" s="403"/>
      <c r="J6" s="403"/>
      <c r="K6" s="403"/>
      <c r="L6" s="403"/>
      <c r="M6" s="403"/>
      <c r="N6" s="403"/>
      <c r="O6" s="403"/>
      <c r="P6" s="403"/>
      <c r="Q6" s="403"/>
      <c r="R6" s="403"/>
      <c r="S6" s="403"/>
      <c r="T6" s="403"/>
      <c r="U6" s="403"/>
      <c r="V6" s="403"/>
      <c r="W6" s="403"/>
      <c r="X6" s="403"/>
      <c r="Y6" s="403"/>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404" t="s">
        <v>332</v>
      </c>
      <c r="B14" s="404"/>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420" t="s">
        <v>225</v>
      </c>
      <c r="D32" s="421"/>
      <c r="E32" s="421"/>
      <c r="F32" s="421"/>
      <c r="G32" s="421"/>
      <c r="H32" s="421"/>
      <c r="I32" s="421"/>
      <c r="J32" s="421"/>
      <c r="K32" s="421"/>
      <c r="L32" s="422"/>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64" t="s">
        <v>0</v>
      </c>
      <c r="D36" s="364"/>
      <c r="E36" s="364"/>
      <c r="F36" s="364"/>
      <c r="G36" s="364"/>
      <c r="H36" s="364"/>
      <c r="I36" s="364"/>
      <c r="J36" s="364"/>
      <c r="K36" s="364"/>
      <c r="L36" s="365"/>
      <c r="M36" s="423" t="s">
        <v>217</v>
      </c>
      <c r="N36" s="424"/>
      <c r="O36" s="424"/>
      <c r="P36" s="424"/>
      <c r="Q36" s="424"/>
      <c r="R36" s="424"/>
      <c r="S36" s="424"/>
      <c r="T36" s="424"/>
      <c r="U36" s="424"/>
      <c r="V36" s="424"/>
      <c r="W36" s="425"/>
      <c r="X36" s="426"/>
      <c r="Y36" s="22"/>
      <c r="Z36" s="22"/>
      <c r="AA36" s="22"/>
    </row>
    <row r="37" spans="1:29" ht="20.100000000000001" customHeight="1" thickBot="1">
      <c r="A37" s="22"/>
      <c r="B37" s="28"/>
      <c r="C37" s="364" t="s">
        <v>42</v>
      </c>
      <c r="D37" s="364"/>
      <c r="E37" s="364"/>
      <c r="F37" s="364"/>
      <c r="G37" s="364"/>
      <c r="H37" s="364"/>
      <c r="I37" s="364"/>
      <c r="J37" s="364"/>
      <c r="K37" s="364"/>
      <c r="L37" s="365"/>
      <c r="M37" s="366" t="s">
        <v>217</v>
      </c>
      <c r="N37" s="367"/>
      <c r="O37" s="367"/>
      <c r="P37" s="367"/>
      <c r="Q37" s="367"/>
      <c r="R37" s="367"/>
      <c r="S37" s="367"/>
      <c r="T37" s="367"/>
      <c r="U37" s="368"/>
      <c r="V37" s="368"/>
      <c r="W37" s="369"/>
      <c r="X37" s="370"/>
      <c r="Y37" s="22"/>
      <c r="Z37" s="22"/>
      <c r="AA37" s="22"/>
      <c r="AC37" t="s">
        <v>43</v>
      </c>
    </row>
    <row r="38" spans="1:29" ht="20.100000000000001" customHeight="1" thickBot="1">
      <c r="A38" s="22"/>
      <c r="B38" s="27" t="s">
        <v>44</v>
      </c>
      <c r="C38" s="364" t="s">
        <v>45</v>
      </c>
      <c r="D38" s="364"/>
      <c r="E38" s="364"/>
      <c r="F38" s="364"/>
      <c r="G38" s="364"/>
      <c r="H38" s="364"/>
      <c r="I38" s="364"/>
      <c r="J38" s="364"/>
      <c r="K38" s="364"/>
      <c r="L38" s="365"/>
      <c r="M38" s="7">
        <v>1</v>
      </c>
      <c r="N38" s="8">
        <v>0</v>
      </c>
      <c r="O38" s="8">
        <v>0</v>
      </c>
      <c r="P38" s="29" t="s">
        <v>110</v>
      </c>
      <c r="Q38" s="8">
        <v>1</v>
      </c>
      <c r="R38" s="8">
        <v>2</v>
      </c>
      <c r="S38" s="8">
        <v>3</v>
      </c>
      <c r="T38" s="9">
        <v>4</v>
      </c>
      <c r="U38" s="30"/>
      <c r="V38" s="31"/>
      <c r="W38" s="31"/>
      <c r="X38" s="31"/>
      <c r="Y38" s="22"/>
      <c r="Z38" s="22"/>
      <c r="AA38" s="22"/>
      <c r="AC38" t="str">
        <f>CONCATENATE(M38,N38,O38,P38,Q38,R38,S38,T38)</f>
        <v>100－1234</v>
      </c>
    </row>
    <row r="39" spans="1:29" ht="20.100000000000001" customHeight="1">
      <c r="A39" s="22"/>
      <c r="B39" s="32"/>
      <c r="C39" s="364" t="s">
        <v>46</v>
      </c>
      <c r="D39" s="364"/>
      <c r="E39" s="364"/>
      <c r="F39" s="364"/>
      <c r="G39" s="364"/>
      <c r="H39" s="364"/>
      <c r="I39" s="364"/>
      <c r="J39" s="364"/>
      <c r="K39" s="364"/>
      <c r="L39" s="365"/>
      <c r="M39" s="366" t="s">
        <v>218</v>
      </c>
      <c r="N39" s="367"/>
      <c r="O39" s="367"/>
      <c r="P39" s="367"/>
      <c r="Q39" s="367"/>
      <c r="R39" s="367"/>
      <c r="S39" s="367"/>
      <c r="T39" s="367"/>
      <c r="U39" s="406"/>
      <c r="V39" s="406"/>
      <c r="W39" s="407"/>
      <c r="X39" s="408"/>
      <c r="Y39" s="22"/>
      <c r="Z39" s="22"/>
      <c r="AA39" s="22"/>
    </row>
    <row r="40" spans="1:29" ht="20.100000000000001" customHeight="1">
      <c r="A40" s="22"/>
      <c r="B40" s="28"/>
      <c r="C40" s="364" t="s">
        <v>47</v>
      </c>
      <c r="D40" s="364"/>
      <c r="E40" s="364"/>
      <c r="F40" s="364"/>
      <c r="G40" s="364"/>
      <c r="H40" s="364"/>
      <c r="I40" s="364"/>
      <c r="J40" s="364"/>
      <c r="K40" s="364"/>
      <c r="L40" s="365"/>
      <c r="M40" s="366" t="s">
        <v>219</v>
      </c>
      <c r="N40" s="367"/>
      <c r="O40" s="367"/>
      <c r="P40" s="367"/>
      <c r="Q40" s="367"/>
      <c r="R40" s="367"/>
      <c r="S40" s="367"/>
      <c r="T40" s="367"/>
      <c r="U40" s="367"/>
      <c r="V40" s="367"/>
      <c r="W40" s="416"/>
      <c r="X40" s="417"/>
      <c r="Y40" s="22"/>
      <c r="Z40" s="22"/>
      <c r="AA40" s="22"/>
    </row>
    <row r="41" spans="1:29" ht="20.100000000000001" customHeight="1">
      <c r="A41" s="22"/>
      <c r="B41" s="27" t="s">
        <v>48</v>
      </c>
      <c r="C41" s="364" t="s">
        <v>49</v>
      </c>
      <c r="D41" s="364"/>
      <c r="E41" s="364"/>
      <c r="F41" s="364"/>
      <c r="G41" s="364"/>
      <c r="H41" s="364"/>
      <c r="I41" s="364"/>
      <c r="J41" s="364"/>
      <c r="K41" s="364"/>
      <c r="L41" s="365"/>
      <c r="M41" s="366" t="s">
        <v>220</v>
      </c>
      <c r="N41" s="367"/>
      <c r="O41" s="367"/>
      <c r="P41" s="367"/>
      <c r="Q41" s="367"/>
      <c r="R41" s="367"/>
      <c r="S41" s="367"/>
      <c r="T41" s="367"/>
      <c r="U41" s="367"/>
      <c r="V41" s="367"/>
      <c r="W41" s="416"/>
      <c r="X41" s="417"/>
      <c r="Y41" s="22"/>
      <c r="Z41" s="22"/>
      <c r="AA41" s="22"/>
    </row>
    <row r="42" spans="1:29" ht="20.100000000000001" customHeight="1">
      <c r="A42" s="22"/>
      <c r="B42" s="28"/>
      <c r="C42" s="364" t="s">
        <v>50</v>
      </c>
      <c r="D42" s="364"/>
      <c r="E42" s="364"/>
      <c r="F42" s="364"/>
      <c r="G42" s="364"/>
      <c r="H42" s="364"/>
      <c r="I42" s="364"/>
      <c r="J42" s="364"/>
      <c r="K42" s="364"/>
      <c r="L42" s="365"/>
      <c r="M42" s="413" t="s">
        <v>221</v>
      </c>
      <c r="N42" s="368"/>
      <c r="O42" s="368"/>
      <c r="P42" s="368"/>
      <c r="Q42" s="368"/>
      <c r="R42" s="368"/>
      <c r="S42" s="368"/>
      <c r="T42" s="368"/>
      <c r="U42" s="368"/>
      <c r="V42" s="368"/>
      <c r="W42" s="369"/>
      <c r="X42" s="370"/>
      <c r="Y42" s="22"/>
      <c r="Z42" s="22"/>
      <c r="AA42" s="22"/>
    </row>
    <row r="43" spans="1:29" ht="20.100000000000001" customHeight="1">
      <c r="A43" s="22"/>
      <c r="B43" s="414" t="s">
        <v>51</v>
      </c>
      <c r="C43" s="364" t="s">
        <v>52</v>
      </c>
      <c r="D43" s="364"/>
      <c r="E43" s="364"/>
      <c r="F43" s="364"/>
      <c r="G43" s="364"/>
      <c r="H43" s="364"/>
      <c r="I43" s="364"/>
      <c r="J43" s="364"/>
      <c r="K43" s="364"/>
      <c r="L43" s="365"/>
      <c r="M43" s="366" t="s">
        <v>222</v>
      </c>
      <c r="N43" s="367"/>
      <c r="O43" s="367"/>
      <c r="P43" s="367"/>
      <c r="Q43" s="367"/>
      <c r="R43" s="367"/>
      <c r="S43" s="367"/>
      <c r="T43" s="367"/>
      <c r="U43" s="367"/>
      <c r="V43" s="367"/>
      <c r="W43" s="416"/>
      <c r="X43" s="417"/>
      <c r="Y43" s="22"/>
      <c r="Z43" s="22"/>
      <c r="AA43" s="22"/>
    </row>
    <row r="44" spans="1:29" ht="20.100000000000001" customHeight="1">
      <c r="A44" s="22"/>
      <c r="B44" s="415"/>
      <c r="C44" s="418" t="s">
        <v>50</v>
      </c>
      <c r="D44" s="418"/>
      <c r="E44" s="418"/>
      <c r="F44" s="418"/>
      <c r="G44" s="418"/>
      <c r="H44" s="418"/>
      <c r="I44" s="418"/>
      <c r="J44" s="418"/>
      <c r="K44" s="418"/>
      <c r="L44" s="418"/>
      <c r="M44" s="366" t="s">
        <v>331</v>
      </c>
      <c r="N44" s="367"/>
      <c r="O44" s="367"/>
      <c r="P44" s="367"/>
      <c r="Q44" s="367"/>
      <c r="R44" s="367"/>
      <c r="S44" s="367"/>
      <c r="T44" s="367"/>
      <c r="U44" s="367"/>
      <c r="V44" s="367"/>
      <c r="W44" s="416"/>
      <c r="X44" s="417"/>
      <c r="Y44" s="22"/>
      <c r="Z44" s="22"/>
      <c r="AA44" s="22"/>
    </row>
    <row r="45" spans="1:29" ht="20.100000000000001" customHeight="1">
      <c r="A45" s="22"/>
      <c r="B45" s="27" t="s">
        <v>37</v>
      </c>
      <c r="C45" s="364" t="s">
        <v>23</v>
      </c>
      <c r="D45" s="364"/>
      <c r="E45" s="364"/>
      <c r="F45" s="364"/>
      <c r="G45" s="364"/>
      <c r="H45" s="364"/>
      <c r="I45" s="364"/>
      <c r="J45" s="364"/>
      <c r="K45" s="364"/>
      <c r="L45" s="365"/>
      <c r="M45" s="405" t="s">
        <v>223</v>
      </c>
      <c r="N45" s="406"/>
      <c r="O45" s="406"/>
      <c r="P45" s="406"/>
      <c r="Q45" s="406"/>
      <c r="R45" s="406"/>
      <c r="S45" s="406"/>
      <c r="T45" s="406"/>
      <c r="U45" s="406"/>
      <c r="V45" s="406"/>
      <c r="W45" s="407"/>
      <c r="X45" s="408"/>
      <c r="Y45" s="22"/>
      <c r="Z45" s="22"/>
      <c r="AA45" s="22"/>
    </row>
    <row r="46" spans="1:29" ht="20.100000000000001" customHeight="1" thickBot="1">
      <c r="A46" s="22"/>
      <c r="B46" s="33"/>
      <c r="C46" s="364" t="s">
        <v>53</v>
      </c>
      <c r="D46" s="364"/>
      <c r="E46" s="364"/>
      <c r="F46" s="364"/>
      <c r="G46" s="364"/>
      <c r="H46" s="364"/>
      <c r="I46" s="364"/>
      <c r="J46" s="364"/>
      <c r="K46" s="364"/>
      <c r="L46" s="365"/>
      <c r="M46" s="409" t="s">
        <v>224</v>
      </c>
      <c r="N46" s="410"/>
      <c r="O46" s="410"/>
      <c r="P46" s="410"/>
      <c r="Q46" s="410"/>
      <c r="R46" s="410"/>
      <c r="S46" s="410"/>
      <c r="T46" s="410"/>
      <c r="U46" s="410"/>
      <c r="V46" s="410"/>
      <c r="W46" s="411"/>
      <c r="X46" s="412"/>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25">
      <c r="A49" s="22"/>
      <c r="B49" s="21" t="s">
        <v>243</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5">
      <c r="A50" s="22"/>
      <c r="B50" s="35"/>
      <c r="C50" s="389"/>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row>
    <row r="51" spans="1:27" ht="28.5" customHeight="1">
      <c r="A51" s="22"/>
      <c r="B51" s="356" t="s">
        <v>54</v>
      </c>
      <c r="C51" s="356" t="s">
        <v>55</v>
      </c>
      <c r="D51" s="356"/>
      <c r="E51" s="356"/>
      <c r="F51" s="356"/>
      <c r="G51" s="356"/>
      <c r="H51" s="356"/>
      <c r="I51" s="356"/>
      <c r="J51" s="356"/>
      <c r="K51" s="356"/>
      <c r="L51" s="356"/>
      <c r="M51" s="356" t="s">
        <v>56</v>
      </c>
      <c r="N51" s="356"/>
      <c r="O51" s="356"/>
      <c r="P51" s="356"/>
      <c r="Q51" s="356"/>
      <c r="R51" s="397" t="s">
        <v>63</v>
      </c>
      <c r="S51" s="398"/>
      <c r="T51" s="398"/>
      <c r="U51" s="398"/>
      <c r="V51" s="398"/>
      <c r="W51" s="399"/>
      <c r="X51" s="356" t="s">
        <v>57</v>
      </c>
      <c r="Y51" s="358" t="s">
        <v>8</v>
      </c>
      <c r="Z51" s="36"/>
      <c r="AA51" s="36"/>
    </row>
    <row r="52" spans="1:27" ht="28.5" customHeight="1" thickBot="1">
      <c r="A52" s="22"/>
      <c r="B52" s="356"/>
      <c r="C52" s="357"/>
      <c r="D52" s="357"/>
      <c r="E52" s="357"/>
      <c r="F52" s="357"/>
      <c r="G52" s="357"/>
      <c r="H52" s="357"/>
      <c r="I52" s="357"/>
      <c r="J52" s="357"/>
      <c r="K52" s="357"/>
      <c r="L52" s="357"/>
      <c r="M52" s="357"/>
      <c r="N52" s="357"/>
      <c r="O52" s="357"/>
      <c r="P52" s="357"/>
      <c r="Q52" s="357"/>
      <c r="R52" s="390" t="s">
        <v>64</v>
      </c>
      <c r="S52" s="358"/>
      <c r="T52" s="358"/>
      <c r="U52" s="358"/>
      <c r="V52" s="358"/>
      <c r="W52" s="37" t="s">
        <v>65</v>
      </c>
      <c r="X52" s="357"/>
      <c r="Y52" s="359"/>
      <c r="Z52" s="34"/>
      <c r="AA52" s="34"/>
    </row>
    <row r="53" spans="1:27" ht="38.25" customHeight="1">
      <c r="A53" s="22"/>
      <c r="B53" s="38">
        <v>1</v>
      </c>
      <c r="C53" s="400" t="s">
        <v>210</v>
      </c>
      <c r="D53" s="401"/>
      <c r="E53" s="401"/>
      <c r="F53" s="401"/>
      <c r="G53" s="401"/>
      <c r="H53" s="401"/>
      <c r="I53" s="401"/>
      <c r="J53" s="401"/>
      <c r="K53" s="401"/>
      <c r="L53" s="402"/>
      <c r="M53" s="391" t="s">
        <v>189</v>
      </c>
      <c r="N53" s="392"/>
      <c r="O53" s="392"/>
      <c r="P53" s="392"/>
      <c r="Q53" s="393"/>
      <c r="R53" s="394" t="s">
        <v>204</v>
      </c>
      <c r="S53" s="395"/>
      <c r="T53" s="395"/>
      <c r="U53" s="395"/>
      <c r="V53" s="396"/>
      <c r="W53" s="10" t="s">
        <v>190</v>
      </c>
      <c r="X53" s="11" t="s">
        <v>188</v>
      </c>
      <c r="Y53" s="12" t="s">
        <v>11</v>
      </c>
      <c r="Z53" s="39"/>
      <c r="AA53" s="40"/>
    </row>
    <row r="54" spans="1:27" ht="38.25" customHeight="1">
      <c r="A54" s="22"/>
      <c r="B54" s="41">
        <f>B53+1</f>
        <v>2</v>
      </c>
      <c r="C54" s="380">
        <v>1334567890</v>
      </c>
      <c r="D54" s="381"/>
      <c r="E54" s="381"/>
      <c r="F54" s="381"/>
      <c r="G54" s="381"/>
      <c r="H54" s="381"/>
      <c r="I54" s="381"/>
      <c r="J54" s="381"/>
      <c r="K54" s="381"/>
      <c r="L54" s="382"/>
      <c r="M54" s="386" t="s">
        <v>234</v>
      </c>
      <c r="N54" s="387"/>
      <c r="O54" s="387"/>
      <c r="P54" s="387"/>
      <c r="Q54" s="388"/>
      <c r="R54" s="377" t="s">
        <v>189</v>
      </c>
      <c r="S54" s="378"/>
      <c r="T54" s="378"/>
      <c r="U54" s="378"/>
      <c r="V54" s="379"/>
      <c r="W54" s="13" t="s">
        <v>190</v>
      </c>
      <c r="X54" s="14" t="s">
        <v>188</v>
      </c>
      <c r="Y54" s="15" t="s">
        <v>105</v>
      </c>
      <c r="Z54" s="39"/>
      <c r="AA54" s="40"/>
    </row>
    <row r="55" spans="1:27" ht="38.25" customHeight="1">
      <c r="A55" s="22"/>
      <c r="B55" s="41">
        <f t="shared" ref="B55:B118" si="0">B54+1</f>
        <v>3</v>
      </c>
      <c r="C55" s="380">
        <v>1334567891</v>
      </c>
      <c r="D55" s="381"/>
      <c r="E55" s="381"/>
      <c r="F55" s="381"/>
      <c r="G55" s="381"/>
      <c r="H55" s="381"/>
      <c r="I55" s="381"/>
      <c r="J55" s="381"/>
      <c r="K55" s="381"/>
      <c r="L55" s="382"/>
      <c r="M55" s="377" t="s">
        <v>189</v>
      </c>
      <c r="N55" s="378"/>
      <c r="O55" s="378"/>
      <c r="P55" s="378"/>
      <c r="Q55" s="379"/>
      <c r="R55" s="377" t="s">
        <v>189</v>
      </c>
      <c r="S55" s="378"/>
      <c r="T55" s="378"/>
      <c r="U55" s="378"/>
      <c r="V55" s="379"/>
      <c r="W55" s="13" t="s">
        <v>205</v>
      </c>
      <c r="X55" s="14" t="s">
        <v>191</v>
      </c>
      <c r="Y55" s="15" t="s">
        <v>13</v>
      </c>
      <c r="Z55" s="39"/>
      <c r="AA55" s="40"/>
    </row>
    <row r="56" spans="1:27" ht="38.25" customHeight="1">
      <c r="A56" s="22"/>
      <c r="B56" s="41">
        <f t="shared" si="0"/>
        <v>4</v>
      </c>
      <c r="C56" s="380">
        <v>1334567892</v>
      </c>
      <c r="D56" s="381"/>
      <c r="E56" s="381"/>
      <c r="F56" s="381"/>
      <c r="G56" s="381"/>
      <c r="H56" s="381"/>
      <c r="I56" s="381"/>
      <c r="J56" s="381"/>
      <c r="K56" s="381"/>
      <c r="L56" s="382"/>
      <c r="M56" s="377" t="s">
        <v>202</v>
      </c>
      <c r="N56" s="378"/>
      <c r="O56" s="378"/>
      <c r="P56" s="378"/>
      <c r="Q56" s="379"/>
      <c r="R56" s="377" t="s">
        <v>206</v>
      </c>
      <c r="S56" s="378"/>
      <c r="T56" s="378"/>
      <c r="U56" s="378"/>
      <c r="V56" s="379"/>
      <c r="W56" s="13" t="s">
        <v>202</v>
      </c>
      <c r="X56" s="14" t="s">
        <v>207</v>
      </c>
      <c r="Y56" s="15" t="s">
        <v>324</v>
      </c>
      <c r="Z56" s="39"/>
      <c r="AA56" s="40"/>
    </row>
    <row r="57" spans="1:27" ht="38.25" customHeight="1">
      <c r="A57" s="22"/>
      <c r="B57" s="41">
        <f t="shared" si="0"/>
        <v>5</v>
      </c>
      <c r="C57" s="380">
        <v>1334567893</v>
      </c>
      <c r="D57" s="381"/>
      <c r="E57" s="381"/>
      <c r="F57" s="381"/>
      <c r="G57" s="381"/>
      <c r="H57" s="381"/>
      <c r="I57" s="381"/>
      <c r="J57" s="381"/>
      <c r="K57" s="381"/>
      <c r="L57" s="382"/>
      <c r="M57" s="377" t="s">
        <v>203</v>
      </c>
      <c r="N57" s="378"/>
      <c r="O57" s="378"/>
      <c r="P57" s="378"/>
      <c r="Q57" s="379"/>
      <c r="R57" s="377" t="s">
        <v>203</v>
      </c>
      <c r="S57" s="378"/>
      <c r="T57" s="378"/>
      <c r="U57" s="378"/>
      <c r="V57" s="379"/>
      <c r="W57" s="13" t="s">
        <v>208</v>
      </c>
      <c r="X57" s="14" t="s">
        <v>209</v>
      </c>
      <c r="Y57" s="15" t="s">
        <v>17</v>
      </c>
      <c r="Z57" s="39"/>
      <c r="AA57" s="40"/>
    </row>
    <row r="58" spans="1:27" ht="38.25" customHeight="1">
      <c r="A58" s="22"/>
      <c r="B58" s="41">
        <f t="shared" si="0"/>
        <v>6</v>
      </c>
      <c r="C58" s="380">
        <v>1334567893</v>
      </c>
      <c r="D58" s="381"/>
      <c r="E58" s="381"/>
      <c r="F58" s="381"/>
      <c r="G58" s="381"/>
      <c r="H58" s="381"/>
      <c r="I58" s="381"/>
      <c r="J58" s="381"/>
      <c r="K58" s="381"/>
      <c r="L58" s="382"/>
      <c r="M58" s="377" t="s">
        <v>203</v>
      </c>
      <c r="N58" s="378"/>
      <c r="O58" s="378"/>
      <c r="P58" s="378"/>
      <c r="Q58" s="379"/>
      <c r="R58" s="377" t="s">
        <v>203</v>
      </c>
      <c r="S58" s="378"/>
      <c r="T58" s="378"/>
      <c r="U58" s="378"/>
      <c r="V58" s="379"/>
      <c r="W58" s="13" t="s">
        <v>208</v>
      </c>
      <c r="X58" s="14" t="s">
        <v>209</v>
      </c>
      <c r="Y58" s="15" t="s">
        <v>192</v>
      </c>
      <c r="Z58" s="39"/>
      <c r="AA58" s="40"/>
    </row>
    <row r="59" spans="1:27" ht="38.25" customHeight="1">
      <c r="A59" s="22"/>
      <c r="B59" s="41">
        <f t="shared" si="0"/>
        <v>7</v>
      </c>
      <c r="C59" s="383" t="s">
        <v>317</v>
      </c>
      <c r="D59" s="384"/>
      <c r="E59" s="384"/>
      <c r="F59" s="384"/>
      <c r="G59" s="384"/>
      <c r="H59" s="384"/>
      <c r="I59" s="384"/>
      <c r="J59" s="384"/>
      <c r="K59" s="384"/>
      <c r="L59" s="385"/>
      <c r="M59" s="375" t="s">
        <v>315</v>
      </c>
      <c r="N59" s="375"/>
      <c r="O59" s="375"/>
      <c r="P59" s="375"/>
      <c r="Q59" s="375"/>
      <c r="R59" s="372" t="s">
        <v>316</v>
      </c>
      <c r="S59" s="373"/>
      <c r="T59" s="373"/>
      <c r="U59" s="373"/>
      <c r="V59" s="374"/>
      <c r="W59" s="327" t="s">
        <v>315</v>
      </c>
      <c r="X59" s="328" t="s">
        <v>318</v>
      </c>
      <c r="Y59" s="329" t="s">
        <v>11</v>
      </c>
      <c r="Z59" s="39"/>
      <c r="AA59" s="40"/>
    </row>
    <row r="60" spans="1:27" ht="38.25" customHeight="1">
      <c r="A60" s="22"/>
      <c r="B60" s="41">
        <f t="shared" si="0"/>
        <v>8</v>
      </c>
      <c r="C60" s="383" t="s">
        <v>317</v>
      </c>
      <c r="D60" s="384"/>
      <c r="E60" s="384"/>
      <c r="F60" s="384"/>
      <c r="G60" s="384"/>
      <c r="H60" s="384"/>
      <c r="I60" s="384"/>
      <c r="J60" s="384"/>
      <c r="K60" s="384"/>
      <c r="L60" s="385"/>
      <c r="M60" s="371" t="s">
        <v>333</v>
      </c>
      <c r="N60" s="371"/>
      <c r="O60" s="371"/>
      <c r="P60" s="371"/>
      <c r="Q60" s="371"/>
      <c r="R60" s="372" t="s">
        <v>316</v>
      </c>
      <c r="S60" s="373"/>
      <c r="T60" s="373"/>
      <c r="U60" s="373"/>
      <c r="V60" s="374"/>
      <c r="W60" s="327" t="s">
        <v>315</v>
      </c>
      <c r="X60" s="328" t="s">
        <v>318</v>
      </c>
      <c r="Y60" s="329" t="s">
        <v>105</v>
      </c>
      <c r="Z60" s="39"/>
      <c r="AA60" s="40"/>
    </row>
    <row r="61" spans="1:27" ht="38.25" customHeight="1">
      <c r="A61" s="22"/>
      <c r="B61" s="41">
        <f t="shared" si="0"/>
        <v>9</v>
      </c>
      <c r="C61" s="383" t="s">
        <v>317</v>
      </c>
      <c r="D61" s="384"/>
      <c r="E61" s="384"/>
      <c r="F61" s="384"/>
      <c r="G61" s="384"/>
      <c r="H61" s="384"/>
      <c r="I61" s="384"/>
      <c r="J61" s="384"/>
      <c r="K61" s="384"/>
      <c r="L61" s="385"/>
      <c r="M61" s="371" t="s">
        <v>334</v>
      </c>
      <c r="N61" s="371"/>
      <c r="O61" s="371"/>
      <c r="P61" s="371"/>
      <c r="Q61" s="371"/>
      <c r="R61" s="372" t="s">
        <v>316</v>
      </c>
      <c r="S61" s="373"/>
      <c r="T61" s="373"/>
      <c r="U61" s="373"/>
      <c r="V61" s="374"/>
      <c r="W61" s="327" t="s">
        <v>315</v>
      </c>
      <c r="X61" s="328" t="s">
        <v>318</v>
      </c>
      <c r="Y61" s="329" t="s">
        <v>105</v>
      </c>
      <c r="Z61" s="39"/>
      <c r="AA61" s="40"/>
    </row>
    <row r="62" spans="1:27" ht="38.25" customHeight="1">
      <c r="A62" s="22"/>
      <c r="B62" s="41">
        <f t="shared" si="0"/>
        <v>10</v>
      </c>
      <c r="C62" s="383"/>
      <c r="D62" s="384"/>
      <c r="E62" s="384"/>
      <c r="F62" s="384"/>
      <c r="G62" s="384"/>
      <c r="H62" s="384"/>
      <c r="I62" s="384"/>
      <c r="J62" s="384"/>
      <c r="K62" s="384"/>
      <c r="L62" s="385"/>
      <c r="M62" s="375"/>
      <c r="N62" s="375"/>
      <c r="O62" s="375"/>
      <c r="P62" s="375"/>
      <c r="Q62" s="375"/>
      <c r="R62" s="376"/>
      <c r="S62" s="376"/>
      <c r="T62" s="376"/>
      <c r="U62" s="376"/>
      <c r="V62" s="376"/>
      <c r="W62" s="327"/>
      <c r="X62" s="328"/>
      <c r="Y62" s="329"/>
      <c r="Z62" s="39"/>
      <c r="AA62" s="40"/>
    </row>
    <row r="63" spans="1:27" ht="38.25" customHeight="1">
      <c r="A63" s="22"/>
      <c r="B63" s="41">
        <f t="shared" si="0"/>
        <v>11</v>
      </c>
      <c r="C63" s="350"/>
      <c r="D63" s="351"/>
      <c r="E63" s="351"/>
      <c r="F63" s="351"/>
      <c r="G63" s="351"/>
      <c r="H63" s="351"/>
      <c r="I63" s="351"/>
      <c r="J63" s="351"/>
      <c r="K63" s="351"/>
      <c r="L63" s="352"/>
      <c r="M63" s="361"/>
      <c r="N63" s="361"/>
      <c r="O63" s="361"/>
      <c r="P63" s="361"/>
      <c r="Q63" s="361"/>
      <c r="R63" s="360"/>
      <c r="S63" s="360"/>
      <c r="T63" s="360"/>
      <c r="U63" s="360"/>
      <c r="V63" s="360"/>
      <c r="W63" s="13"/>
      <c r="X63" s="14"/>
      <c r="Y63" s="15"/>
      <c r="Z63" s="39"/>
      <c r="AA63" s="40"/>
    </row>
    <row r="64" spans="1:27" ht="38.25" customHeight="1">
      <c r="A64" s="22"/>
      <c r="B64" s="41">
        <f t="shared" si="0"/>
        <v>12</v>
      </c>
      <c r="C64" s="350"/>
      <c r="D64" s="351"/>
      <c r="E64" s="351"/>
      <c r="F64" s="351"/>
      <c r="G64" s="351"/>
      <c r="H64" s="351"/>
      <c r="I64" s="351"/>
      <c r="J64" s="351"/>
      <c r="K64" s="351"/>
      <c r="L64" s="352"/>
      <c r="M64" s="361"/>
      <c r="N64" s="361"/>
      <c r="O64" s="361"/>
      <c r="P64" s="361"/>
      <c r="Q64" s="361"/>
      <c r="R64" s="360"/>
      <c r="S64" s="360"/>
      <c r="T64" s="360"/>
      <c r="U64" s="360"/>
      <c r="V64" s="360"/>
      <c r="W64" s="13"/>
      <c r="X64" s="14"/>
      <c r="Y64" s="15"/>
      <c r="Z64" s="39"/>
      <c r="AA64" s="40"/>
    </row>
    <row r="65" spans="1:27" ht="38.25" customHeight="1">
      <c r="A65" s="22"/>
      <c r="B65" s="41">
        <f t="shared" si="0"/>
        <v>13</v>
      </c>
      <c r="C65" s="350"/>
      <c r="D65" s="351"/>
      <c r="E65" s="351"/>
      <c r="F65" s="351"/>
      <c r="G65" s="351"/>
      <c r="H65" s="351"/>
      <c r="I65" s="351"/>
      <c r="J65" s="351"/>
      <c r="K65" s="351"/>
      <c r="L65" s="352"/>
      <c r="M65" s="361"/>
      <c r="N65" s="361"/>
      <c r="O65" s="361"/>
      <c r="P65" s="361"/>
      <c r="Q65" s="361"/>
      <c r="R65" s="360"/>
      <c r="S65" s="360"/>
      <c r="T65" s="360"/>
      <c r="U65" s="360"/>
      <c r="V65" s="360"/>
      <c r="W65" s="13"/>
      <c r="X65" s="14"/>
      <c r="Y65" s="15"/>
      <c r="Z65" s="39"/>
      <c r="AA65" s="40"/>
    </row>
    <row r="66" spans="1:27" ht="38.25" customHeight="1">
      <c r="A66" s="22"/>
      <c r="B66" s="41">
        <f t="shared" si="0"/>
        <v>14</v>
      </c>
      <c r="C66" s="350"/>
      <c r="D66" s="351"/>
      <c r="E66" s="351"/>
      <c r="F66" s="351"/>
      <c r="G66" s="351"/>
      <c r="H66" s="351"/>
      <c r="I66" s="351"/>
      <c r="J66" s="351"/>
      <c r="K66" s="351"/>
      <c r="L66" s="352"/>
      <c r="M66" s="361"/>
      <c r="N66" s="361"/>
      <c r="O66" s="361"/>
      <c r="P66" s="361"/>
      <c r="Q66" s="361"/>
      <c r="R66" s="360"/>
      <c r="S66" s="360"/>
      <c r="T66" s="360"/>
      <c r="U66" s="360"/>
      <c r="V66" s="360"/>
      <c r="W66" s="13"/>
      <c r="X66" s="14"/>
      <c r="Y66" s="15"/>
      <c r="Z66" s="39"/>
      <c r="AA66" s="40"/>
    </row>
    <row r="67" spans="1:27" ht="38.25" customHeight="1">
      <c r="A67" s="22"/>
      <c r="B67" s="41">
        <f t="shared" si="0"/>
        <v>15</v>
      </c>
      <c r="C67" s="350"/>
      <c r="D67" s="351"/>
      <c r="E67" s="351"/>
      <c r="F67" s="351"/>
      <c r="G67" s="351"/>
      <c r="H67" s="351"/>
      <c r="I67" s="351"/>
      <c r="J67" s="351"/>
      <c r="K67" s="351"/>
      <c r="L67" s="352"/>
      <c r="M67" s="361"/>
      <c r="N67" s="361"/>
      <c r="O67" s="361"/>
      <c r="P67" s="361"/>
      <c r="Q67" s="361"/>
      <c r="R67" s="360"/>
      <c r="S67" s="360"/>
      <c r="T67" s="360"/>
      <c r="U67" s="360"/>
      <c r="V67" s="360"/>
      <c r="W67" s="13"/>
      <c r="X67" s="14"/>
      <c r="Y67" s="15"/>
      <c r="Z67" s="39"/>
      <c r="AA67" s="40"/>
    </row>
    <row r="68" spans="1:27" ht="38.25" customHeight="1">
      <c r="A68" s="22"/>
      <c r="B68" s="41">
        <f t="shared" si="0"/>
        <v>16</v>
      </c>
      <c r="C68" s="350"/>
      <c r="D68" s="351"/>
      <c r="E68" s="351"/>
      <c r="F68" s="351"/>
      <c r="G68" s="351"/>
      <c r="H68" s="351"/>
      <c r="I68" s="351"/>
      <c r="J68" s="351"/>
      <c r="K68" s="351"/>
      <c r="L68" s="352"/>
      <c r="M68" s="361"/>
      <c r="N68" s="361"/>
      <c r="O68" s="361"/>
      <c r="P68" s="361"/>
      <c r="Q68" s="361"/>
      <c r="R68" s="360"/>
      <c r="S68" s="360"/>
      <c r="T68" s="360"/>
      <c r="U68" s="360"/>
      <c r="V68" s="360"/>
      <c r="W68" s="13"/>
      <c r="X68" s="14"/>
      <c r="Y68" s="15"/>
      <c r="Z68" s="39"/>
      <c r="AA68" s="40"/>
    </row>
    <row r="69" spans="1:27" ht="38.25" customHeight="1">
      <c r="A69" s="22"/>
      <c r="B69" s="41">
        <f t="shared" si="0"/>
        <v>17</v>
      </c>
      <c r="C69" s="350"/>
      <c r="D69" s="351"/>
      <c r="E69" s="351"/>
      <c r="F69" s="351"/>
      <c r="G69" s="351"/>
      <c r="H69" s="351"/>
      <c r="I69" s="351"/>
      <c r="J69" s="351"/>
      <c r="K69" s="351"/>
      <c r="L69" s="352"/>
      <c r="M69" s="361"/>
      <c r="N69" s="361"/>
      <c r="O69" s="361"/>
      <c r="P69" s="361"/>
      <c r="Q69" s="361"/>
      <c r="R69" s="360"/>
      <c r="S69" s="360"/>
      <c r="T69" s="360"/>
      <c r="U69" s="360"/>
      <c r="V69" s="360"/>
      <c r="W69" s="13"/>
      <c r="X69" s="14"/>
      <c r="Y69" s="15"/>
      <c r="Z69" s="39"/>
      <c r="AA69" s="40"/>
    </row>
    <row r="70" spans="1:27" ht="38.25" customHeight="1">
      <c r="A70" s="22"/>
      <c r="B70" s="41">
        <f t="shared" si="0"/>
        <v>18</v>
      </c>
      <c r="C70" s="350"/>
      <c r="D70" s="351"/>
      <c r="E70" s="351"/>
      <c r="F70" s="351"/>
      <c r="G70" s="351"/>
      <c r="H70" s="351"/>
      <c r="I70" s="351"/>
      <c r="J70" s="351"/>
      <c r="K70" s="351"/>
      <c r="L70" s="352"/>
      <c r="M70" s="361"/>
      <c r="N70" s="361"/>
      <c r="O70" s="361"/>
      <c r="P70" s="361"/>
      <c r="Q70" s="361"/>
      <c r="R70" s="360"/>
      <c r="S70" s="360"/>
      <c r="T70" s="360"/>
      <c r="U70" s="360"/>
      <c r="V70" s="360"/>
      <c r="W70" s="13"/>
      <c r="X70" s="14"/>
      <c r="Y70" s="15"/>
      <c r="Z70" s="39"/>
      <c r="AA70" s="40"/>
    </row>
    <row r="71" spans="1:27" ht="38.25" customHeight="1">
      <c r="A71" s="22"/>
      <c r="B71" s="41">
        <f t="shared" si="0"/>
        <v>19</v>
      </c>
      <c r="C71" s="350"/>
      <c r="D71" s="351"/>
      <c r="E71" s="351"/>
      <c r="F71" s="351"/>
      <c r="G71" s="351"/>
      <c r="H71" s="351"/>
      <c r="I71" s="351"/>
      <c r="J71" s="351"/>
      <c r="K71" s="351"/>
      <c r="L71" s="352"/>
      <c r="M71" s="361"/>
      <c r="N71" s="361"/>
      <c r="O71" s="361"/>
      <c r="P71" s="361"/>
      <c r="Q71" s="361"/>
      <c r="R71" s="360"/>
      <c r="S71" s="360"/>
      <c r="T71" s="360"/>
      <c r="U71" s="360"/>
      <c r="V71" s="360"/>
      <c r="W71" s="13"/>
      <c r="X71" s="14"/>
      <c r="Y71" s="15"/>
      <c r="Z71" s="39"/>
      <c r="AA71" s="40"/>
    </row>
    <row r="72" spans="1:27" ht="38.25" customHeight="1">
      <c r="A72" s="22"/>
      <c r="B72" s="41">
        <f t="shared" si="0"/>
        <v>20</v>
      </c>
      <c r="C72" s="350"/>
      <c r="D72" s="351"/>
      <c r="E72" s="351"/>
      <c r="F72" s="351"/>
      <c r="G72" s="351"/>
      <c r="H72" s="351"/>
      <c r="I72" s="351"/>
      <c r="J72" s="351"/>
      <c r="K72" s="351"/>
      <c r="L72" s="352"/>
      <c r="M72" s="361"/>
      <c r="N72" s="361"/>
      <c r="O72" s="361"/>
      <c r="P72" s="361"/>
      <c r="Q72" s="361"/>
      <c r="R72" s="360"/>
      <c r="S72" s="360"/>
      <c r="T72" s="360"/>
      <c r="U72" s="360"/>
      <c r="V72" s="360"/>
      <c r="W72" s="13"/>
      <c r="X72" s="14"/>
      <c r="Y72" s="15"/>
      <c r="Z72" s="39"/>
      <c r="AA72" s="40"/>
    </row>
    <row r="73" spans="1:27" ht="38.25" customHeight="1">
      <c r="A73" s="22"/>
      <c r="B73" s="41">
        <f t="shared" si="0"/>
        <v>21</v>
      </c>
      <c r="C73" s="350"/>
      <c r="D73" s="351"/>
      <c r="E73" s="351"/>
      <c r="F73" s="351"/>
      <c r="G73" s="351"/>
      <c r="H73" s="351"/>
      <c r="I73" s="351"/>
      <c r="J73" s="351"/>
      <c r="K73" s="351"/>
      <c r="L73" s="352"/>
      <c r="M73" s="361"/>
      <c r="N73" s="361"/>
      <c r="O73" s="361"/>
      <c r="P73" s="361"/>
      <c r="Q73" s="361"/>
      <c r="R73" s="360"/>
      <c r="S73" s="360"/>
      <c r="T73" s="360"/>
      <c r="U73" s="360"/>
      <c r="V73" s="360"/>
      <c r="W73" s="13"/>
      <c r="X73" s="14"/>
      <c r="Y73" s="15"/>
      <c r="Z73" s="39"/>
      <c r="AA73" s="40"/>
    </row>
    <row r="74" spans="1:27" ht="38.25" customHeight="1">
      <c r="A74" s="22"/>
      <c r="B74" s="41">
        <f t="shared" si="0"/>
        <v>22</v>
      </c>
      <c r="C74" s="350"/>
      <c r="D74" s="351"/>
      <c r="E74" s="351"/>
      <c r="F74" s="351"/>
      <c r="G74" s="351"/>
      <c r="H74" s="351"/>
      <c r="I74" s="351"/>
      <c r="J74" s="351"/>
      <c r="K74" s="351"/>
      <c r="L74" s="352"/>
      <c r="M74" s="361"/>
      <c r="N74" s="361"/>
      <c r="O74" s="361"/>
      <c r="P74" s="361"/>
      <c r="Q74" s="361"/>
      <c r="R74" s="360"/>
      <c r="S74" s="360"/>
      <c r="T74" s="360"/>
      <c r="U74" s="360"/>
      <c r="V74" s="360"/>
      <c r="W74" s="13"/>
      <c r="X74" s="14"/>
      <c r="Y74" s="15"/>
      <c r="Z74" s="39"/>
      <c r="AA74" s="40"/>
    </row>
    <row r="75" spans="1:27" ht="38.25" customHeight="1">
      <c r="A75" s="22"/>
      <c r="B75" s="41">
        <f t="shared" si="0"/>
        <v>23</v>
      </c>
      <c r="C75" s="350"/>
      <c r="D75" s="351"/>
      <c r="E75" s="351"/>
      <c r="F75" s="351"/>
      <c r="G75" s="351"/>
      <c r="H75" s="351"/>
      <c r="I75" s="351"/>
      <c r="J75" s="351"/>
      <c r="K75" s="351"/>
      <c r="L75" s="352"/>
      <c r="M75" s="361"/>
      <c r="N75" s="361"/>
      <c r="O75" s="361"/>
      <c r="P75" s="361"/>
      <c r="Q75" s="361"/>
      <c r="R75" s="360"/>
      <c r="S75" s="360"/>
      <c r="T75" s="360"/>
      <c r="U75" s="360"/>
      <c r="V75" s="360"/>
      <c r="W75" s="13"/>
      <c r="X75" s="14"/>
      <c r="Y75" s="15"/>
      <c r="Z75" s="39"/>
      <c r="AA75" s="40"/>
    </row>
    <row r="76" spans="1:27" ht="38.25" customHeight="1">
      <c r="A76" s="22"/>
      <c r="B76" s="41">
        <f t="shared" si="0"/>
        <v>24</v>
      </c>
      <c r="C76" s="350"/>
      <c r="D76" s="351"/>
      <c r="E76" s="351"/>
      <c r="F76" s="351"/>
      <c r="G76" s="351"/>
      <c r="H76" s="351"/>
      <c r="I76" s="351"/>
      <c r="J76" s="351"/>
      <c r="K76" s="351"/>
      <c r="L76" s="352"/>
      <c r="M76" s="361"/>
      <c r="N76" s="361"/>
      <c r="O76" s="361"/>
      <c r="P76" s="361"/>
      <c r="Q76" s="361"/>
      <c r="R76" s="360"/>
      <c r="S76" s="360"/>
      <c r="T76" s="360"/>
      <c r="U76" s="360"/>
      <c r="V76" s="360"/>
      <c r="W76" s="13"/>
      <c r="X76" s="14"/>
      <c r="Y76" s="15"/>
      <c r="Z76" s="39"/>
      <c r="AA76" s="40"/>
    </row>
    <row r="77" spans="1:27" ht="38.25" customHeight="1">
      <c r="A77" s="22"/>
      <c r="B77" s="41">
        <f t="shared" si="0"/>
        <v>25</v>
      </c>
      <c r="C77" s="350"/>
      <c r="D77" s="351"/>
      <c r="E77" s="351"/>
      <c r="F77" s="351"/>
      <c r="G77" s="351"/>
      <c r="H77" s="351"/>
      <c r="I77" s="351"/>
      <c r="J77" s="351"/>
      <c r="K77" s="351"/>
      <c r="L77" s="352"/>
      <c r="M77" s="361"/>
      <c r="N77" s="361"/>
      <c r="O77" s="361"/>
      <c r="P77" s="361"/>
      <c r="Q77" s="361"/>
      <c r="R77" s="360"/>
      <c r="S77" s="360"/>
      <c r="T77" s="360"/>
      <c r="U77" s="360"/>
      <c r="V77" s="360"/>
      <c r="W77" s="13"/>
      <c r="X77" s="14"/>
      <c r="Y77" s="15"/>
      <c r="Z77" s="39"/>
      <c r="AA77" s="40"/>
    </row>
    <row r="78" spans="1:27" ht="38.25" customHeight="1">
      <c r="A78" s="22"/>
      <c r="B78" s="41">
        <f t="shared" si="0"/>
        <v>26</v>
      </c>
      <c r="C78" s="350"/>
      <c r="D78" s="351"/>
      <c r="E78" s="351"/>
      <c r="F78" s="351"/>
      <c r="G78" s="351"/>
      <c r="H78" s="351"/>
      <c r="I78" s="351"/>
      <c r="J78" s="351"/>
      <c r="K78" s="351"/>
      <c r="L78" s="352"/>
      <c r="M78" s="361"/>
      <c r="N78" s="361"/>
      <c r="O78" s="361"/>
      <c r="P78" s="361"/>
      <c r="Q78" s="361"/>
      <c r="R78" s="360"/>
      <c r="S78" s="360"/>
      <c r="T78" s="360"/>
      <c r="U78" s="360"/>
      <c r="V78" s="360"/>
      <c r="W78" s="13"/>
      <c r="X78" s="14"/>
      <c r="Y78" s="15"/>
      <c r="Z78" s="39"/>
      <c r="AA78" s="40"/>
    </row>
    <row r="79" spans="1:27" ht="38.25" customHeight="1">
      <c r="A79" s="22"/>
      <c r="B79" s="41">
        <f t="shared" si="0"/>
        <v>27</v>
      </c>
      <c r="C79" s="350"/>
      <c r="D79" s="351"/>
      <c r="E79" s="351"/>
      <c r="F79" s="351"/>
      <c r="G79" s="351"/>
      <c r="H79" s="351"/>
      <c r="I79" s="351"/>
      <c r="J79" s="351"/>
      <c r="K79" s="351"/>
      <c r="L79" s="352"/>
      <c r="M79" s="361"/>
      <c r="N79" s="361"/>
      <c r="O79" s="361"/>
      <c r="P79" s="361"/>
      <c r="Q79" s="361"/>
      <c r="R79" s="360"/>
      <c r="S79" s="360"/>
      <c r="T79" s="360"/>
      <c r="U79" s="360"/>
      <c r="V79" s="360"/>
      <c r="W79" s="13"/>
      <c r="X79" s="14"/>
      <c r="Y79" s="15"/>
      <c r="Z79" s="39"/>
      <c r="AA79" s="40"/>
    </row>
    <row r="80" spans="1:27" ht="38.25" customHeight="1">
      <c r="A80" s="22"/>
      <c r="B80" s="41">
        <f t="shared" si="0"/>
        <v>28</v>
      </c>
      <c r="C80" s="350"/>
      <c r="D80" s="351"/>
      <c r="E80" s="351"/>
      <c r="F80" s="351"/>
      <c r="G80" s="351"/>
      <c r="H80" s="351"/>
      <c r="I80" s="351"/>
      <c r="J80" s="351"/>
      <c r="K80" s="351"/>
      <c r="L80" s="352"/>
      <c r="M80" s="361"/>
      <c r="N80" s="361"/>
      <c r="O80" s="361"/>
      <c r="P80" s="361"/>
      <c r="Q80" s="361"/>
      <c r="R80" s="360"/>
      <c r="S80" s="360"/>
      <c r="T80" s="360"/>
      <c r="U80" s="360"/>
      <c r="V80" s="360"/>
      <c r="W80" s="13"/>
      <c r="X80" s="14"/>
      <c r="Y80" s="15"/>
      <c r="Z80" s="39"/>
      <c r="AA80" s="40"/>
    </row>
    <row r="81" spans="1:27" ht="38.25" customHeight="1">
      <c r="A81" s="22"/>
      <c r="B81" s="41">
        <f t="shared" si="0"/>
        <v>29</v>
      </c>
      <c r="C81" s="350"/>
      <c r="D81" s="351"/>
      <c r="E81" s="351"/>
      <c r="F81" s="351"/>
      <c r="G81" s="351"/>
      <c r="H81" s="351"/>
      <c r="I81" s="351"/>
      <c r="J81" s="351"/>
      <c r="K81" s="351"/>
      <c r="L81" s="352"/>
      <c r="M81" s="361"/>
      <c r="N81" s="361"/>
      <c r="O81" s="361"/>
      <c r="P81" s="361"/>
      <c r="Q81" s="361"/>
      <c r="R81" s="360"/>
      <c r="S81" s="360"/>
      <c r="T81" s="360"/>
      <c r="U81" s="360"/>
      <c r="V81" s="360"/>
      <c r="W81" s="13"/>
      <c r="X81" s="14"/>
      <c r="Y81" s="15"/>
      <c r="Z81" s="39"/>
      <c r="AA81" s="40"/>
    </row>
    <row r="82" spans="1:27" ht="38.25" customHeight="1">
      <c r="A82" s="22"/>
      <c r="B82" s="41">
        <f t="shared" si="0"/>
        <v>30</v>
      </c>
      <c r="C82" s="350"/>
      <c r="D82" s="351"/>
      <c r="E82" s="351"/>
      <c r="F82" s="351"/>
      <c r="G82" s="351"/>
      <c r="H82" s="351"/>
      <c r="I82" s="351"/>
      <c r="J82" s="351"/>
      <c r="K82" s="351"/>
      <c r="L82" s="352"/>
      <c r="M82" s="361"/>
      <c r="N82" s="361"/>
      <c r="O82" s="361"/>
      <c r="P82" s="361"/>
      <c r="Q82" s="361"/>
      <c r="R82" s="360"/>
      <c r="S82" s="360"/>
      <c r="T82" s="360"/>
      <c r="U82" s="360"/>
      <c r="V82" s="360"/>
      <c r="W82" s="13"/>
      <c r="X82" s="14"/>
      <c r="Y82" s="15"/>
      <c r="Z82" s="39"/>
      <c r="AA82" s="40"/>
    </row>
    <row r="83" spans="1:27" ht="38.25" customHeight="1">
      <c r="A83" s="22"/>
      <c r="B83" s="41">
        <f t="shared" si="0"/>
        <v>31</v>
      </c>
      <c r="C83" s="350"/>
      <c r="D83" s="351"/>
      <c r="E83" s="351"/>
      <c r="F83" s="351"/>
      <c r="G83" s="351"/>
      <c r="H83" s="351"/>
      <c r="I83" s="351"/>
      <c r="J83" s="351"/>
      <c r="K83" s="351"/>
      <c r="L83" s="352"/>
      <c r="M83" s="361"/>
      <c r="N83" s="361"/>
      <c r="O83" s="361"/>
      <c r="P83" s="361"/>
      <c r="Q83" s="361"/>
      <c r="R83" s="360"/>
      <c r="S83" s="360"/>
      <c r="T83" s="360"/>
      <c r="U83" s="360"/>
      <c r="V83" s="360"/>
      <c r="W83" s="13"/>
      <c r="X83" s="14"/>
      <c r="Y83" s="15"/>
      <c r="Z83" s="39"/>
      <c r="AA83" s="40"/>
    </row>
    <row r="84" spans="1:27" ht="38.25" customHeight="1">
      <c r="A84" s="22"/>
      <c r="B84" s="41">
        <f t="shared" si="0"/>
        <v>32</v>
      </c>
      <c r="C84" s="350"/>
      <c r="D84" s="351"/>
      <c r="E84" s="351"/>
      <c r="F84" s="351"/>
      <c r="G84" s="351"/>
      <c r="H84" s="351"/>
      <c r="I84" s="351"/>
      <c r="J84" s="351"/>
      <c r="K84" s="351"/>
      <c r="L84" s="352"/>
      <c r="M84" s="361"/>
      <c r="N84" s="361"/>
      <c r="O84" s="361"/>
      <c r="P84" s="361"/>
      <c r="Q84" s="361"/>
      <c r="R84" s="360"/>
      <c r="S84" s="360"/>
      <c r="T84" s="360"/>
      <c r="U84" s="360"/>
      <c r="V84" s="360"/>
      <c r="W84" s="13"/>
      <c r="X84" s="14"/>
      <c r="Y84" s="15"/>
      <c r="Z84" s="39"/>
      <c r="AA84" s="40"/>
    </row>
    <row r="85" spans="1:27" ht="38.25" customHeight="1">
      <c r="A85" s="22"/>
      <c r="B85" s="41">
        <f t="shared" si="0"/>
        <v>33</v>
      </c>
      <c r="C85" s="350"/>
      <c r="D85" s="351"/>
      <c r="E85" s="351"/>
      <c r="F85" s="351"/>
      <c r="G85" s="351"/>
      <c r="H85" s="351"/>
      <c r="I85" s="351"/>
      <c r="J85" s="351"/>
      <c r="K85" s="351"/>
      <c r="L85" s="352"/>
      <c r="M85" s="361"/>
      <c r="N85" s="361"/>
      <c r="O85" s="361"/>
      <c r="P85" s="361"/>
      <c r="Q85" s="361"/>
      <c r="R85" s="360"/>
      <c r="S85" s="360"/>
      <c r="T85" s="360"/>
      <c r="U85" s="360"/>
      <c r="V85" s="360"/>
      <c r="W85" s="13"/>
      <c r="X85" s="14"/>
      <c r="Y85" s="15"/>
      <c r="Z85" s="39"/>
      <c r="AA85" s="40"/>
    </row>
    <row r="86" spans="1:27" ht="38.25" customHeight="1">
      <c r="A86" s="22"/>
      <c r="B86" s="41">
        <f t="shared" si="0"/>
        <v>34</v>
      </c>
      <c r="C86" s="350"/>
      <c r="D86" s="351"/>
      <c r="E86" s="351"/>
      <c r="F86" s="351"/>
      <c r="G86" s="351"/>
      <c r="H86" s="351"/>
      <c r="I86" s="351"/>
      <c r="J86" s="351"/>
      <c r="K86" s="351"/>
      <c r="L86" s="352"/>
      <c r="M86" s="361"/>
      <c r="N86" s="361"/>
      <c r="O86" s="361"/>
      <c r="P86" s="361"/>
      <c r="Q86" s="361"/>
      <c r="R86" s="360"/>
      <c r="S86" s="360"/>
      <c r="T86" s="360"/>
      <c r="U86" s="360"/>
      <c r="V86" s="360"/>
      <c r="W86" s="13"/>
      <c r="X86" s="14"/>
      <c r="Y86" s="15"/>
      <c r="Z86" s="39"/>
      <c r="AA86" s="40"/>
    </row>
    <row r="87" spans="1:27" ht="38.25" customHeight="1">
      <c r="A87" s="22"/>
      <c r="B87" s="41">
        <f t="shared" si="0"/>
        <v>35</v>
      </c>
      <c r="C87" s="350"/>
      <c r="D87" s="351"/>
      <c r="E87" s="351"/>
      <c r="F87" s="351"/>
      <c r="G87" s="351"/>
      <c r="H87" s="351"/>
      <c r="I87" s="351"/>
      <c r="J87" s="351"/>
      <c r="K87" s="351"/>
      <c r="L87" s="352"/>
      <c r="M87" s="361"/>
      <c r="N87" s="361"/>
      <c r="O87" s="361"/>
      <c r="P87" s="361"/>
      <c r="Q87" s="361"/>
      <c r="R87" s="360"/>
      <c r="S87" s="360"/>
      <c r="T87" s="360"/>
      <c r="U87" s="360"/>
      <c r="V87" s="360"/>
      <c r="W87" s="13"/>
      <c r="X87" s="14"/>
      <c r="Y87" s="15"/>
      <c r="Z87" s="39"/>
      <c r="AA87" s="40"/>
    </row>
    <row r="88" spans="1:27" ht="38.25" customHeight="1">
      <c r="A88" s="22"/>
      <c r="B88" s="41">
        <f t="shared" si="0"/>
        <v>36</v>
      </c>
      <c r="C88" s="350"/>
      <c r="D88" s="351"/>
      <c r="E88" s="351"/>
      <c r="F88" s="351"/>
      <c r="G88" s="351"/>
      <c r="H88" s="351"/>
      <c r="I88" s="351"/>
      <c r="J88" s="351"/>
      <c r="K88" s="351"/>
      <c r="L88" s="352"/>
      <c r="M88" s="361"/>
      <c r="N88" s="361"/>
      <c r="O88" s="361"/>
      <c r="P88" s="361"/>
      <c r="Q88" s="361"/>
      <c r="R88" s="360"/>
      <c r="S88" s="360"/>
      <c r="T88" s="360"/>
      <c r="U88" s="360"/>
      <c r="V88" s="360"/>
      <c r="W88" s="13"/>
      <c r="X88" s="14"/>
      <c r="Y88" s="15"/>
      <c r="Z88" s="39"/>
      <c r="AA88" s="40"/>
    </row>
    <row r="89" spans="1:27" ht="38.25" customHeight="1">
      <c r="A89" s="22"/>
      <c r="B89" s="41">
        <f t="shared" si="0"/>
        <v>37</v>
      </c>
      <c r="C89" s="350"/>
      <c r="D89" s="351"/>
      <c r="E89" s="351"/>
      <c r="F89" s="351"/>
      <c r="G89" s="351"/>
      <c r="H89" s="351"/>
      <c r="I89" s="351"/>
      <c r="J89" s="351"/>
      <c r="K89" s="351"/>
      <c r="L89" s="352"/>
      <c r="M89" s="361"/>
      <c r="N89" s="361"/>
      <c r="O89" s="361"/>
      <c r="P89" s="361"/>
      <c r="Q89" s="361"/>
      <c r="R89" s="360"/>
      <c r="S89" s="360"/>
      <c r="T89" s="360"/>
      <c r="U89" s="360"/>
      <c r="V89" s="360"/>
      <c r="W89" s="13"/>
      <c r="X89" s="14"/>
      <c r="Y89" s="15"/>
      <c r="Z89" s="39"/>
      <c r="AA89" s="40"/>
    </row>
    <row r="90" spans="1:27" ht="38.25" customHeight="1">
      <c r="A90" s="22"/>
      <c r="B90" s="41">
        <f t="shared" si="0"/>
        <v>38</v>
      </c>
      <c r="C90" s="350"/>
      <c r="D90" s="351"/>
      <c r="E90" s="351"/>
      <c r="F90" s="351"/>
      <c r="G90" s="351"/>
      <c r="H90" s="351"/>
      <c r="I90" s="351"/>
      <c r="J90" s="351"/>
      <c r="K90" s="351"/>
      <c r="L90" s="352"/>
      <c r="M90" s="361"/>
      <c r="N90" s="361"/>
      <c r="O90" s="361"/>
      <c r="P90" s="361"/>
      <c r="Q90" s="361"/>
      <c r="R90" s="360"/>
      <c r="S90" s="360"/>
      <c r="T90" s="360"/>
      <c r="U90" s="360"/>
      <c r="V90" s="360"/>
      <c r="W90" s="13"/>
      <c r="X90" s="14"/>
      <c r="Y90" s="15"/>
      <c r="Z90" s="39"/>
      <c r="AA90" s="40"/>
    </row>
    <row r="91" spans="1:27" ht="38.25" customHeight="1">
      <c r="A91" s="22"/>
      <c r="B91" s="41">
        <f t="shared" si="0"/>
        <v>39</v>
      </c>
      <c r="C91" s="350"/>
      <c r="D91" s="351"/>
      <c r="E91" s="351"/>
      <c r="F91" s="351"/>
      <c r="G91" s="351"/>
      <c r="H91" s="351"/>
      <c r="I91" s="351"/>
      <c r="J91" s="351"/>
      <c r="K91" s="351"/>
      <c r="L91" s="352"/>
      <c r="M91" s="361"/>
      <c r="N91" s="361"/>
      <c r="O91" s="361"/>
      <c r="P91" s="361"/>
      <c r="Q91" s="361"/>
      <c r="R91" s="360"/>
      <c r="S91" s="360"/>
      <c r="T91" s="360"/>
      <c r="U91" s="360"/>
      <c r="V91" s="360"/>
      <c r="W91" s="13"/>
      <c r="X91" s="14"/>
      <c r="Y91" s="15"/>
      <c r="Z91" s="39"/>
      <c r="AA91" s="40"/>
    </row>
    <row r="92" spans="1:27" ht="38.25" customHeight="1">
      <c r="A92" s="22"/>
      <c r="B92" s="41">
        <f t="shared" si="0"/>
        <v>40</v>
      </c>
      <c r="C92" s="350"/>
      <c r="D92" s="351"/>
      <c r="E92" s="351"/>
      <c r="F92" s="351"/>
      <c r="G92" s="351"/>
      <c r="H92" s="351"/>
      <c r="I92" s="351"/>
      <c r="J92" s="351"/>
      <c r="K92" s="351"/>
      <c r="L92" s="352"/>
      <c r="M92" s="361"/>
      <c r="N92" s="361"/>
      <c r="O92" s="361"/>
      <c r="P92" s="361"/>
      <c r="Q92" s="361"/>
      <c r="R92" s="360"/>
      <c r="S92" s="360"/>
      <c r="T92" s="360"/>
      <c r="U92" s="360"/>
      <c r="V92" s="360"/>
      <c r="W92" s="13"/>
      <c r="X92" s="14"/>
      <c r="Y92" s="15"/>
      <c r="Z92" s="39"/>
      <c r="AA92" s="40"/>
    </row>
    <row r="93" spans="1:27" ht="38.25" customHeight="1">
      <c r="A93" s="22"/>
      <c r="B93" s="41">
        <f t="shared" si="0"/>
        <v>41</v>
      </c>
      <c r="C93" s="350"/>
      <c r="D93" s="351"/>
      <c r="E93" s="351"/>
      <c r="F93" s="351"/>
      <c r="G93" s="351"/>
      <c r="H93" s="351"/>
      <c r="I93" s="351"/>
      <c r="J93" s="351"/>
      <c r="K93" s="351"/>
      <c r="L93" s="352"/>
      <c r="M93" s="361"/>
      <c r="N93" s="361"/>
      <c r="O93" s="361"/>
      <c r="P93" s="361"/>
      <c r="Q93" s="361"/>
      <c r="R93" s="360"/>
      <c r="S93" s="360"/>
      <c r="T93" s="360"/>
      <c r="U93" s="360"/>
      <c r="V93" s="360"/>
      <c r="W93" s="13"/>
      <c r="X93" s="14"/>
      <c r="Y93" s="15"/>
      <c r="Z93" s="39"/>
      <c r="AA93" s="40"/>
    </row>
    <row r="94" spans="1:27" ht="38.25" customHeight="1">
      <c r="A94" s="22"/>
      <c r="B94" s="41">
        <f t="shared" si="0"/>
        <v>42</v>
      </c>
      <c r="C94" s="350"/>
      <c r="D94" s="351"/>
      <c r="E94" s="351"/>
      <c r="F94" s="351"/>
      <c r="G94" s="351"/>
      <c r="H94" s="351"/>
      <c r="I94" s="351"/>
      <c r="J94" s="351"/>
      <c r="K94" s="351"/>
      <c r="L94" s="352"/>
      <c r="M94" s="361"/>
      <c r="N94" s="361"/>
      <c r="O94" s="361"/>
      <c r="P94" s="361"/>
      <c r="Q94" s="361"/>
      <c r="R94" s="360"/>
      <c r="S94" s="360"/>
      <c r="T94" s="360"/>
      <c r="U94" s="360"/>
      <c r="V94" s="360"/>
      <c r="W94" s="13"/>
      <c r="X94" s="14"/>
      <c r="Y94" s="15"/>
      <c r="Z94" s="39"/>
      <c r="AA94" s="40"/>
    </row>
    <row r="95" spans="1:27" ht="38.25" customHeight="1">
      <c r="A95" s="22"/>
      <c r="B95" s="41">
        <f t="shared" si="0"/>
        <v>43</v>
      </c>
      <c r="C95" s="350"/>
      <c r="D95" s="351"/>
      <c r="E95" s="351"/>
      <c r="F95" s="351"/>
      <c r="G95" s="351"/>
      <c r="H95" s="351"/>
      <c r="I95" s="351"/>
      <c r="J95" s="351"/>
      <c r="K95" s="351"/>
      <c r="L95" s="352"/>
      <c r="M95" s="361"/>
      <c r="N95" s="361"/>
      <c r="O95" s="361"/>
      <c r="P95" s="361"/>
      <c r="Q95" s="361"/>
      <c r="R95" s="360"/>
      <c r="S95" s="360"/>
      <c r="T95" s="360"/>
      <c r="U95" s="360"/>
      <c r="V95" s="360"/>
      <c r="W95" s="13"/>
      <c r="X95" s="14"/>
      <c r="Y95" s="15"/>
      <c r="Z95" s="39"/>
      <c r="AA95" s="40"/>
    </row>
    <row r="96" spans="1:27" ht="38.25" customHeight="1">
      <c r="A96" s="22"/>
      <c r="B96" s="41">
        <f t="shared" si="0"/>
        <v>44</v>
      </c>
      <c r="C96" s="350"/>
      <c r="D96" s="351"/>
      <c r="E96" s="351"/>
      <c r="F96" s="351"/>
      <c r="G96" s="351"/>
      <c r="H96" s="351"/>
      <c r="I96" s="351"/>
      <c r="J96" s="351"/>
      <c r="K96" s="351"/>
      <c r="L96" s="352"/>
      <c r="M96" s="361"/>
      <c r="N96" s="361"/>
      <c r="O96" s="361"/>
      <c r="P96" s="361"/>
      <c r="Q96" s="361"/>
      <c r="R96" s="360"/>
      <c r="S96" s="360"/>
      <c r="T96" s="360"/>
      <c r="U96" s="360"/>
      <c r="V96" s="360"/>
      <c r="W96" s="13"/>
      <c r="X96" s="14"/>
      <c r="Y96" s="15"/>
      <c r="Z96" s="39"/>
      <c r="AA96" s="40"/>
    </row>
    <row r="97" spans="1:27" ht="38.25" customHeight="1">
      <c r="A97" s="22"/>
      <c r="B97" s="41">
        <f t="shared" si="0"/>
        <v>45</v>
      </c>
      <c r="C97" s="350"/>
      <c r="D97" s="351"/>
      <c r="E97" s="351"/>
      <c r="F97" s="351"/>
      <c r="G97" s="351"/>
      <c r="H97" s="351"/>
      <c r="I97" s="351"/>
      <c r="J97" s="351"/>
      <c r="K97" s="351"/>
      <c r="L97" s="352"/>
      <c r="M97" s="361"/>
      <c r="N97" s="361"/>
      <c r="O97" s="361"/>
      <c r="P97" s="361"/>
      <c r="Q97" s="361"/>
      <c r="R97" s="360"/>
      <c r="S97" s="360"/>
      <c r="T97" s="360"/>
      <c r="U97" s="360"/>
      <c r="V97" s="360"/>
      <c r="W97" s="13"/>
      <c r="X97" s="14"/>
      <c r="Y97" s="15"/>
      <c r="Z97" s="39"/>
      <c r="AA97" s="40"/>
    </row>
    <row r="98" spans="1:27" ht="38.25" customHeight="1">
      <c r="A98" s="22"/>
      <c r="B98" s="41">
        <f t="shared" si="0"/>
        <v>46</v>
      </c>
      <c r="C98" s="350"/>
      <c r="D98" s="351"/>
      <c r="E98" s="351"/>
      <c r="F98" s="351"/>
      <c r="G98" s="351"/>
      <c r="H98" s="351"/>
      <c r="I98" s="351"/>
      <c r="J98" s="351"/>
      <c r="K98" s="351"/>
      <c r="L98" s="352"/>
      <c r="M98" s="361"/>
      <c r="N98" s="361"/>
      <c r="O98" s="361"/>
      <c r="P98" s="361"/>
      <c r="Q98" s="361"/>
      <c r="R98" s="360"/>
      <c r="S98" s="360"/>
      <c r="T98" s="360"/>
      <c r="U98" s="360"/>
      <c r="V98" s="360"/>
      <c r="W98" s="13"/>
      <c r="X98" s="14"/>
      <c r="Y98" s="15"/>
      <c r="Z98" s="39"/>
      <c r="AA98" s="40"/>
    </row>
    <row r="99" spans="1:27" ht="38.25" customHeight="1">
      <c r="A99" s="22"/>
      <c r="B99" s="41">
        <f t="shared" si="0"/>
        <v>47</v>
      </c>
      <c r="C99" s="350"/>
      <c r="D99" s="351"/>
      <c r="E99" s="351"/>
      <c r="F99" s="351"/>
      <c r="G99" s="351"/>
      <c r="H99" s="351"/>
      <c r="I99" s="351"/>
      <c r="J99" s="351"/>
      <c r="K99" s="351"/>
      <c r="L99" s="352"/>
      <c r="M99" s="361"/>
      <c r="N99" s="361"/>
      <c r="O99" s="361"/>
      <c r="P99" s="361"/>
      <c r="Q99" s="361"/>
      <c r="R99" s="360"/>
      <c r="S99" s="360"/>
      <c r="T99" s="360"/>
      <c r="U99" s="360"/>
      <c r="V99" s="360"/>
      <c r="W99" s="13"/>
      <c r="X99" s="14"/>
      <c r="Y99" s="15"/>
      <c r="Z99" s="39"/>
      <c r="AA99" s="40"/>
    </row>
    <row r="100" spans="1:27" ht="38.25" customHeight="1">
      <c r="A100" s="22"/>
      <c r="B100" s="41">
        <f t="shared" si="0"/>
        <v>48</v>
      </c>
      <c r="C100" s="350"/>
      <c r="D100" s="351"/>
      <c r="E100" s="351"/>
      <c r="F100" s="351"/>
      <c r="G100" s="351"/>
      <c r="H100" s="351"/>
      <c r="I100" s="351"/>
      <c r="J100" s="351"/>
      <c r="K100" s="351"/>
      <c r="L100" s="352"/>
      <c r="M100" s="361"/>
      <c r="N100" s="361"/>
      <c r="O100" s="361"/>
      <c r="P100" s="361"/>
      <c r="Q100" s="361"/>
      <c r="R100" s="360"/>
      <c r="S100" s="360"/>
      <c r="T100" s="360"/>
      <c r="U100" s="360"/>
      <c r="V100" s="360"/>
      <c r="W100" s="13"/>
      <c r="X100" s="14"/>
      <c r="Y100" s="15"/>
      <c r="Z100" s="39"/>
      <c r="AA100" s="40"/>
    </row>
    <row r="101" spans="1:27" ht="38.25" customHeight="1">
      <c r="A101" s="22"/>
      <c r="B101" s="41">
        <f t="shared" si="0"/>
        <v>49</v>
      </c>
      <c r="C101" s="350"/>
      <c r="D101" s="351"/>
      <c r="E101" s="351"/>
      <c r="F101" s="351"/>
      <c r="G101" s="351"/>
      <c r="H101" s="351"/>
      <c r="I101" s="351"/>
      <c r="J101" s="351"/>
      <c r="K101" s="351"/>
      <c r="L101" s="352"/>
      <c r="M101" s="361"/>
      <c r="N101" s="361"/>
      <c r="O101" s="361"/>
      <c r="P101" s="361"/>
      <c r="Q101" s="361"/>
      <c r="R101" s="360"/>
      <c r="S101" s="360"/>
      <c r="T101" s="360"/>
      <c r="U101" s="360"/>
      <c r="V101" s="360"/>
      <c r="W101" s="13"/>
      <c r="X101" s="14"/>
      <c r="Y101" s="15"/>
      <c r="Z101" s="39"/>
      <c r="AA101" s="40"/>
    </row>
    <row r="102" spans="1:27" ht="38.25" customHeight="1">
      <c r="A102" s="22"/>
      <c r="B102" s="41">
        <f t="shared" si="0"/>
        <v>50</v>
      </c>
      <c r="C102" s="350"/>
      <c r="D102" s="351"/>
      <c r="E102" s="351"/>
      <c r="F102" s="351"/>
      <c r="G102" s="351"/>
      <c r="H102" s="351"/>
      <c r="I102" s="351"/>
      <c r="J102" s="351"/>
      <c r="K102" s="351"/>
      <c r="L102" s="352"/>
      <c r="M102" s="361"/>
      <c r="N102" s="361"/>
      <c r="O102" s="361"/>
      <c r="P102" s="361"/>
      <c r="Q102" s="361"/>
      <c r="R102" s="360"/>
      <c r="S102" s="360"/>
      <c r="T102" s="360"/>
      <c r="U102" s="360"/>
      <c r="V102" s="360"/>
      <c r="W102" s="13"/>
      <c r="X102" s="14"/>
      <c r="Y102" s="15"/>
      <c r="Z102" s="39"/>
      <c r="AA102" s="40"/>
    </row>
    <row r="103" spans="1:27" ht="38.25" customHeight="1">
      <c r="A103" s="22"/>
      <c r="B103" s="41">
        <f t="shared" si="0"/>
        <v>51</v>
      </c>
      <c r="C103" s="350"/>
      <c r="D103" s="351"/>
      <c r="E103" s="351"/>
      <c r="F103" s="351"/>
      <c r="G103" s="351"/>
      <c r="H103" s="351"/>
      <c r="I103" s="351"/>
      <c r="J103" s="351"/>
      <c r="K103" s="351"/>
      <c r="L103" s="352"/>
      <c r="M103" s="361"/>
      <c r="N103" s="361"/>
      <c r="O103" s="361"/>
      <c r="P103" s="361"/>
      <c r="Q103" s="361"/>
      <c r="R103" s="360"/>
      <c r="S103" s="360"/>
      <c r="T103" s="360"/>
      <c r="U103" s="360"/>
      <c r="V103" s="360"/>
      <c r="W103" s="13"/>
      <c r="X103" s="14"/>
      <c r="Y103" s="15"/>
      <c r="Z103" s="39"/>
      <c r="AA103" s="40"/>
    </row>
    <row r="104" spans="1:27" ht="38.25" customHeight="1">
      <c r="A104" s="22"/>
      <c r="B104" s="41">
        <f t="shared" si="0"/>
        <v>52</v>
      </c>
      <c r="C104" s="350"/>
      <c r="D104" s="351"/>
      <c r="E104" s="351"/>
      <c r="F104" s="351"/>
      <c r="G104" s="351"/>
      <c r="H104" s="351"/>
      <c r="I104" s="351"/>
      <c r="J104" s="351"/>
      <c r="K104" s="351"/>
      <c r="L104" s="352"/>
      <c r="M104" s="361"/>
      <c r="N104" s="361"/>
      <c r="O104" s="361"/>
      <c r="P104" s="361"/>
      <c r="Q104" s="361"/>
      <c r="R104" s="360"/>
      <c r="S104" s="360"/>
      <c r="T104" s="360"/>
      <c r="U104" s="360"/>
      <c r="V104" s="360"/>
      <c r="W104" s="13"/>
      <c r="X104" s="14"/>
      <c r="Y104" s="15"/>
      <c r="Z104" s="39"/>
      <c r="AA104" s="40"/>
    </row>
    <row r="105" spans="1:27" ht="38.25" customHeight="1">
      <c r="A105" s="22"/>
      <c r="B105" s="41">
        <f t="shared" si="0"/>
        <v>53</v>
      </c>
      <c r="C105" s="350"/>
      <c r="D105" s="351"/>
      <c r="E105" s="351"/>
      <c r="F105" s="351"/>
      <c r="G105" s="351"/>
      <c r="H105" s="351"/>
      <c r="I105" s="351"/>
      <c r="J105" s="351"/>
      <c r="K105" s="351"/>
      <c r="L105" s="352"/>
      <c r="M105" s="361"/>
      <c r="N105" s="361"/>
      <c r="O105" s="361"/>
      <c r="P105" s="361"/>
      <c r="Q105" s="361"/>
      <c r="R105" s="360"/>
      <c r="S105" s="360"/>
      <c r="T105" s="360"/>
      <c r="U105" s="360"/>
      <c r="V105" s="360"/>
      <c r="W105" s="13"/>
      <c r="X105" s="14"/>
      <c r="Y105" s="15"/>
      <c r="Z105" s="39"/>
      <c r="AA105" s="40"/>
    </row>
    <row r="106" spans="1:27" ht="38.25" customHeight="1">
      <c r="A106" s="22"/>
      <c r="B106" s="41">
        <f t="shared" si="0"/>
        <v>54</v>
      </c>
      <c r="C106" s="350"/>
      <c r="D106" s="351"/>
      <c r="E106" s="351"/>
      <c r="F106" s="351"/>
      <c r="G106" s="351"/>
      <c r="H106" s="351"/>
      <c r="I106" s="351"/>
      <c r="J106" s="351"/>
      <c r="K106" s="351"/>
      <c r="L106" s="352"/>
      <c r="M106" s="361"/>
      <c r="N106" s="361"/>
      <c r="O106" s="361"/>
      <c r="P106" s="361"/>
      <c r="Q106" s="361"/>
      <c r="R106" s="360"/>
      <c r="S106" s="360"/>
      <c r="T106" s="360"/>
      <c r="U106" s="360"/>
      <c r="V106" s="360"/>
      <c r="W106" s="13"/>
      <c r="X106" s="14"/>
      <c r="Y106" s="15"/>
      <c r="Z106" s="39"/>
      <c r="AA106" s="40"/>
    </row>
    <row r="107" spans="1:27" ht="38.25" customHeight="1">
      <c r="A107" s="22"/>
      <c r="B107" s="41">
        <f t="shared" si="0"/>
        <v>55</v>
      </c>
      <c r="C107" s="350"/>
      <c r="D107" s="351"/>
      <c r="E107" s="351"/>
      <c r="F107" s="351"/>
      <c r="G107" s="351"/>
      <c r="H107" s="351"/>
      <c r="I107" s="351"/>
      <c r="J107" s="351"/>
      <c r="K107" s="351"/>
      <c r="L107" s="352"/>
      <c r="M107" s="361"/>
      <c r="N107" s="361"/>
      <c r="O107" s="361"/>
      <c r="P107" s="361"/>
      <c r="Q107" s="361"/>
      <c r="R107" s="360"/>
      <c r="S107" s="360"/>
      <c r="T107" s="360"/>
      <c r="U107" s="360"/>
      <c r="V107" s="360"/>
      <c r="W107" s="13"/>
      <c r="X107" s="14"/>
      <c r="Y107" s="15"/>
      <c r="Z107" s="39"/>
      <c r="AA107" s="40"/>
    </row>
    <row r="108" spans="1:27" ht="38.25" customHeight="1">
      <c r="A108" s="22"/>
      <c r="B108" s="41">
        <f t="shared" si="0"/>
        <v>56</v>
      </c>
      <c r="C108" s="350"/>
      <c r="D108" s="351"/>
      <c r="E108" s="351"/>
      <c r="F108" s="351"/>
      <c r="G108" s="351"/>
      <c r="H108" s="351"/>
      <c r="I108" s="351"/>
      <c r="J108" s="351"/>
      <c r="K108" s="351"/>
      <c r="L108" s="352"/>
      <c r="M108" s="361"/>
      <c r="N108" s="361"/>
      <c r="O108" s="361"/>
      <c r="P108" s="361"/>
      <c r="Q108" s="361"/>
      <c r="R108" s="360"/>
      <c r="S108" s="360"/>
      <c r="T108" s="360"/>
      <c r="U108" s="360"/>
      <c r="V108" s="360"/>
      <c r="W108" s="13"/>
      <c r="X108" s="14"/>
      <c r="Y108" s="15"/>
      <c r="Z108" s="39"/>
      <c r="AA108" s="40"/>
    </row>
    <row r="109" spans="1:27" ht="38.25" customHeight="1">
      <c r="A109" s="22"/>
      <c r="B109" s="41">
        <f t="shared" si="0"/>
        <v>57</v>
      </c>
      <c r="C109" s="350"/>
      <c r="D109" s="351"/>
      <c r="E109" s="351"/>
      <c r="F109" s="351"/>
      <c r="G109" s="351"/>
      <c r="H109" s="351"/>
      <c r="I109" s="351"/>
      <c r="J109" s="351"/>
      <c r="K109" s="351"/>
      <c r="L109" s="352"/>
      <c r="M109" s="361"/>
      <c r="N109" s="361"/>
      <c r="O109" s="361"/>
      <c r="P109" s="361"/>
      <c r="Q109" s="361"/>
      <c r="R109" s="360"/>
      <c r="S109" s="360"/>
      <c r="T109" s="360"/>
      <c r="U109" s="360"/>
      <c r="V109" s="360"/>
      <c r="W109" s="13"/>
      <c r="X109" s="14"/>
      <c r="Y109" s="15"/>
      <c r="Z109" s="39"/>
      <c r="AA109" s="40"/>
    </row>
    <row r="110" spans="1:27" ht="38.25" customHeight="1">
      <c r="A110" s="22"/>
      <c r="B110" s="41">
        <f t="shared" si="0"/>
        <v>58</v>
      </c>
      <c r="C110" s="350"/>
      <c r="D110" s="351"/>
      <c r="E110" s="351"/>
      <c r="F110" s="351"/>
      <c r="G110" s="351"/>
      <c r="H110" s="351"/>
      <c r="I110" s="351"/>
      <c r="J110" s="351"/>
      <c r="K110" s="351"/>
      <c r="L110" s="352"/>
      <c r="M110" s="361"/>
      <c r="N110" s="361"/>
      <c r="O110" s="361"/>
      <c r="P110" s="361"/>
      <c r="Q110" s="361"/>
      <c r="R110" s="360"/>
      <c r="S110" s="360"/>
      <c r="T110" s="360"/>
      <c r="U110" s="360"/>
      <c r="V110" s="360"/>
      <c r="W110" s="13"/>
      <c r="X110" s="14"/>
      <c r="Y110" s="15"/>
      <c r="Z110" s="39"/>
      <c r="AA110" s="40"/>
    </row>
    <row r="111" spans="1:27" ht="38.25" customHeight="1">
      <c r="A111" s="22"/>
      <c r="B111" s="41">
        <f t="shared" si="0"/>
        <v>59</v>
      </c>
      <c r="C111" s="350"/>
      <c r="D111" s="351"/>
      <c r="E111" s="351"/>
      <c r="F111" s="351"/>
      <c r="G111" s="351"/>
      <c r="H111" s="351"/>
      <c r="I111" s="351"/>
      <c r="J111" s="351"/>
      <c r="K111" s="351"/>
      <c r="L111" s="352"/>
      <c r="M111" s="361"/>
      <c r="N111" s="361"/>
      <c r="O111" s="361"/>
      <c r="P111" s="361"/>
      <c r="Q111" s="361"/>
      <c r="R111" s="360"/>
      <c r="S111" s="360"/>
      <c r="T111" s="360"/>
      <c r="U111" s="360"/>
      <c r="V111" s="360"/>
      <c r="W111" s="13"/>
      <c r="X111" s="14"/>
      <c r="Y111" s="15"/>
      <c r="Z111" s="39"/>
      <c r="AA111" s="40"/>
    </row>
    <row r="112" spans="1:27" ht="38.25" customHeight="1">
      <c r="A112" s="22"/>
      <c r="B112" s="41">
        <f t="shared" si="0"/>
        <v>60</v>
      </c>
      <c r="C112" s="350"/>
      <c r="D112" s="351"/>
      <c r="E112" s="351"/>
      <c r="F112" s="351"/>
      <c r="G112" s="351"/>
      <c r="H112" s="351"/>
      <c r="I112" s="351"/>
      <c r="J112" s="351"/>
      <c r="K112" s="351"/>
      <c r="L112" s="352"/>
      <c r="M112" s="360"/>
      <c r="N112" s="360"/>
      <c r="O112" s="360"/>
      <c r="P112" s="360"/>
      <c r="Q112" s="360"/>
      <c r="R112" s="360"/>
      <c r="S112" s="360"/>
      <c r="T112" s="360"/>
      <c r="U112" s="360"/>
      <c r="V112" s="360"/>
      <c r="W112" s="13"/>
      <c r="X112" s="14"/>
      <c r="Y112" s="15"/>
      <c r="Z112" s="39"/>
      <c r="AA112" s="40"/>
    </row>
    <row r="113" spans="1:27" ht="38.25" customHeight="1">
      <c r="A113" s="22"/>
      <c r="B113" s="41">
        <f t="shared" si="0"/>
        <v>61</v>
      </c>
      <c r="C113" s="350"/>
      <c r="D113" s="351"/>
      <c r="E113" s="351"/>
      <c r="F113" s="351"/>
      <c r="G113" s="351"/>
      <c r="H113" s="351"/>
      <c r="I113" s="351"/>
      <c r="J113" s="351"/>
      <c r="K113" s="351"/>
      <c r="L113" s="352"/>
      <c r="M113" s="360"/>
      <c r="N113" s="360"/>
      <c r="O113" s="360"/>
      <c r="P113" s="360"/>
      <c r="Q113" s="360"/>
      <c r="R113" s="360"/>
      <c r="S113" s="360"/>
      <c r="T113" s="360"/>
      <c r="U113" s="360"/>
      <c r="V113" s="360"/>
      <c r="W113" s="13"/>
      <c r="X113" s="14"/>
      <c r="Y113" s="15"/>
      <c r="Z113" s="39"/>
      <c r="AA113" s="40"/>
    </row>
    <row r="114" spans="1:27" ht="38.25" customHeight="1">
      <c r="A114" s="22"/>
      <c r="B114" s="41">
        <f t="shared" si="0"/>
        <v>62</v>
      </c>
      <c r="C114" s="350"/>
      <c r="D114" s="351"/>
      <c r="E114" s="351"/>
      <c r="F114" s="351"/>
      <c r="G114" s="351"/>
      <c r="H114" s="351"/>
      <c r="I114" s="351"/>
      <c r="J114" s="351"/>
      <c r="K114" s="351"/>
      <c r="L114" s="352"/>
      <c r="M114" s="360"/>
      <c r="N114" s="360"/>
      <c r="O114" s="360"/>
      <c r="P114" s="360"/>
      <c r="Q114" s="360"/>
      <c r="R114" s="360"/>
      <c r="S114" s="360"/>
      <c r="T114" s="360"/>
      <c r="U114" s="360"/>
      <c r="V114" s="360"/>
      <c r="W114" s="13"/>
      <c r="X114" s="14"/>
      <c r="Y114" s="15"/>
      <c r="Z114" s="39"/>
      <c r="AA114" s="40"/>
    </row>
    <row r="115" spans="1:27" ht="38.25" customHeight="1">
      <c r="A115" s="22"/>
      <c r="B115" s="41">
        <f t="shared" si="0"/>
        <v>63</v>
      </c>
      <c r="C115" s="350"/>
      <c r="D115" s="351"/>
      <c r="E115" s="351"/>
      <c r="F115" s="351"/>
      <c r="G115" s="351"/>
      <c r="H115" s="351"/>
      <c r="I115" s="351"/>
      <c r="J115" s="351"/>
      <c r="K115" s="351"/>
      <c r="L115" s="352"/>
      <c r="M115" s="360"/>
      <c r="N115" s="360"/>
      <c r="O115" s="360"/>
      <c r="P115" s="360"/>
      <c r="Q115" s="360"/>
      <c r="R115" s="360"/>
      <c r="S115" s="360"/>
      <c r="T115" s="360"/>
      <c r="U115" s="360"/>
      <c r="V115" s="360"/>
      <c r="W115" s="13"/>
      <c r="X115" s="14"/>
      <c r="Y115" s="15"/>
      <c r="Z115" s="39"/>
      <c r="AA115" s="40"/>
    </row>
    <row r="116" spans="1:27" ht="38.25" customHeight="1">
      <c r="A116" s="22"/>
      <c r="B116" s="41">
        <f t="shared" si="0"/>
        <v>64</v>
      </c>
      <c r="C116" s="350"/>
      <c r="D116" s="351"/>
      <c r="E116" s="351"/>
      <c r="F116" s="351"/>
      <c r="G116" s="351"/>
      <c r="H116" s="351"/>
      <c r="I116" s="351"/>
      <c r="J116" s="351"/>
      <c r="K116" s="351"/>
      <c r="L116" s="352"/>
      <c r="M116" s="360"/>
      <c r="N116" s="360"/>
      <c r="O116" s="360"/>
      <c r="P116" s="360"/>
      <c r="Q116" s="360"/>
      <c r="R116" s="360"/>
      <c r="S116" s="360"/>
      <c r="T116" s="360"/>
      <c r="U116" s="360"/>
      <c r="V116" s="360"/>
      <c r="W116" s="13"/>
      <c r="X116" s="14"/>
      <c r="Y116" s="15"/>
      <c r="Z116" s="39"/>
      <c r="AA116" s="40"/>
    </row>
    <row r="117" spans="1:27" ht="38.25" customHeight="1">
      <c r="A117" s="22"/>
      <c r="B117" s="41">
        <f t="shared" si="0"/>
        <v>65</v>
      </c>
      <c r="C117" s="350"/>
      <c r="D117" s="351"/>
      <c r="E117" s="351"/>
      <c r="F117" s="351"/>
      <c r="G117" s="351"/>
      <c r="H117" s="351"/>
      <c r="I117" s="351"/>
      <c r="J117" s="351"/>
      <c r="K117" s="351"/>
      <c r="L117" s="352"/>
      <c r="M117" s="360"/>
      <c r="N117" s="360"/>
      <c r="O117" s="360"/>
      <c r="P117" s="360"/>
      <c r="Q117" s="360"/>
      <c r="R117" s="360"/>
      <c r="S117" s="360"/>
      <c r="T117" s="360"/>
      <c r="U117" s="360"/>
      <c r="V117" s="360"/>
      <c r="W117" s="13"/>
      <c r="X117" s="14"/>
      <c r="Y117" s="15"/>
      <c r="Z117" s="39"/>
      <c r="AA117" s="40"/>
    </row>
    <row r="118" spans="1:27" ht="38.25" customHeight="1">
      <c r="A118" s="22"/>
      <c r="B118" s="41">
        <f t="shared" si="0"/>
        <v>66</v>
      </c>
      <c r="C118" s="350"/>
      <c r="D118" s="351"/>
      <c r="E118" s="351"/>
      <c r="F118" s="351"/>
      <c r="G118" s="351"/>
      <c r="H118" s="351"/>
      <c r="I118" s="351"/>
      <c r="J118" s="351"/>
      <c r="K118" s="351"/>
      <c r="L118" s="352"/>
      <c r="M118" s="360"/>
      <c r="N118" s="360"/>
      <c r="O118" s="360"/>
      <c r="P118" s="360"/>
      <c r="Q118" s="360"/>
      <c r="R118" s="360"/>
      <c r="S118" s="360"/>
      <c r="T118" s="360"/>
      <c r="U118" s="360"/>
      <c r="V118" s="360"/>
      <c r="W118" s="13"/>
      <c r="X118" s="14"/>
      <c r="Y118" s="15"/>
      <c r="Z118" s="39"/>
      <c r="AA118" s="40"/>
    </row>
    <row r="119" spans="1:27" ht="38.25" customHeight="1">
      <c r="A119" s="22"/>
      <c r="B119" s="41">
        <f t="shared" ref="B119:B152" si="1">B118+1</f>
        <v>67</v>
      </c>
      <c r="C119" s="350"/>
      <c r="D119" s="351"/>
      <c r="E119" s="351"/>
      <c r="F119" s="351"/>
      <c r="G119" s="351"/>
      <c r="H119" s="351"/>
      <c r="I119" s="351"/>
      <c r="J119" s="351"/>
      <c r="K119" s="351"/>
      <c r="L119" s="352"/>
      <c r="M119" s="360"/>
      <c r="N119" s="360"/>
      <c r="O119" s="360"/>
      <c r="P119" s="360"/>
      <c r="Q119" s="360"/>
      <c r="R119" s="360"/>
      <c r="S119" s="360"/>
      <c r="T119" s="360"/>
      <c r="U119" s="360"/>
      <c r="V119" s="360"/>
      <c r="W119" s="13"/>
      <c r="X119" s="14"/>
      <c r="Y119" s="15"/>
      <c r="Z119" s="39"/>
      <c r="AA119" s="40"/>
    </row>
    <row r="120" spans="1:27" ht="38.25" customHeight="1">
      <c r="A120" s="22"/>
      <c r="B120" s="41">
        <f t="shared" si="1"/>
        <v>68</v>
      </c>
      <c r="C120" s="350"/>
      <c r="D120" s="351"/>
      <c r="E120" s="351"/>
      <c r="F120" s="351"/>
      <c r="G120" s="351"/>
      <c r="H120" s="351"/>
      <c r="I120" s="351"/>
      <c r="J120" s="351"/>
      <c r="K120" s="351"/>
      <c r="L120" s="352"/>
      <c r="M120" s="360"/>
      <c r="N120" s="360"/>
      <c r="O120" s="360"/>
      <c r="P120" s="360"/>
      <c r="Q120" s="360"/>
      <c r="R120" s="360"/>
      <c r="S120" s="360"/>
      <c r="T120" s="360"/>
      <c r="U120" s="360"/>
      <c r="V120" s="360"/>
      <c r="W120" s="13"/>
      <c r="X120" s="14"/>
      <c r="Y120" s="15"/>
      <c r="Z120" s="39"/>
      <c r="AA120" s="40"/>
    </row>
    <row r="121" spans="1:27" ht="38.25" customHeight="1">
      <c r="A121" s="22"/>
      <c r="B121" s="41">
        <f t="shared" si="1"/>
        <v>69</v>
      </c>
      <c r="C121" s="350"/>
      <c r="D121" s="351"/>
      <c r="E121" s="351"/>
      <c r="F121" s="351"/>
      <c r="G121" s="351"/>
      <c r="H121" s="351"/>
      <c r="I121" s="351"/>
      <c r="J121" s="351"/>
      <c r="K121" s="351"/>
      <c r="L121" s="352"/>
      <c r="M121" s="360"/>
      <c r="N121" s="360"/>
      <c r="O121" s="360"/>
      <c r="P121" s="360"/>
      <c r="Q121" s="360"/>
      <c r="R121" s="360"/>
      <c r="S121" s="360"/>
      <c r="T121" s="360"/>
      <c r="U121" s="360"/>
      <c r="V121" s="360"/>
      <c r="W121" s="13"/>
      <c r="X121" s="14"/>
      <c r="Y121" s="15"/>
      <c r="Z121" s="39"/>
      <c r="AA121" s="40"/>
    </row>
    <row r="122" spans="1:27" ht="38.25" customHeight="1">
      <c r="A122" s="22"/>
      <c r="B122" s="41">
        <f t="shared" si="1"/>
        <v>70</v>
      </c>
      <c r="C122" s="350"/>
      <c r="D122" s="351"/>
      <c r="E122" s="351"/>
      <c r="F122" s="351"/>
      <c r="G122" s="351"/>
      <c r="H122" s="351"/>
      <c r="I122" s="351"/>
      <c r="J122" s="351"/>
      <c r="K122" s="351"/>
      <c r="L122" s="352"/>
      <c r="M122" s="360"/>
      <c r="N122" s="360"/>
      <c r="O122" s="360"/>
      <c r="P122" s="360"/>
      <c r="Q122" s="360"/>
      <c r="R122" s="360"/>
      <c r="S122" s="360"/>
      <c r="T122" s="360"/>
      <c r="U122" s="360"/>
      <c r="V122" s="360"/>
      <c r="W122" s="13"/>
      <c r="X122" s="14"/>
      <c r="Y122" s="15"/>
      <c r="Z122" s="39"/>
      <c r="AA122" s="40"/>
    </row>
    <row r="123" spans="1:27" ht="38.25" customHeight="1">
      <c r="A123" s="22"/>
      <c r="B123" s="41">
        <f t="shared" si="1"/>
        <v>71</v>
      </c>
      <c r="C123" s="350"/>
      <c r="D123" s="351"/>
      <c r="E123" s="351"/>
      <c r="F123" s="351"/>
      <c r="G123" s="351"/>
      <c r="H123" s="351"/>
      <c r="I123" s="351"/>
      <c r="J123" s="351"/>
      <c r="K123" s="351"/>
      <c r="L123" s="352"/>
      <c r="M123" s="360"/>
      <c r="N123" s="360"/>
      <c r="O123" s="360"/>
      <c r="P123" s="360"/>
      <c r="Q123" s="360"/>
      <c r="R123" s="360"/>
      <c r="S123" s="360"/>
      <c r="T123" s="360"/>
      <c r="U123" s="360"/>
      <c r="V123" s="360"/>
      <c r="W123" s="13"/>
      <c r="X123" s="14"/>
      <c r="Y123" s="15"/>
      <c r="Z123" s="39"/>
      <c r="AA123" s="40"/>
    </row>
    <row r="124" spans="1:27" ht="38.25" customHeight="1">
      <c r="A124" s="22"/>
      <c r="B124" s="41">
        <f t="shared" si="1"/>
        <v>72</v>
      </c>
      <c r="C124" s="350"/>
      <c r="D124" s="351"/>
      <c r="E124" s="351"/>
      <c r="F124" s="351"/>
      <c r="G124" s="351"/>
      <c r="H124" s="351"/>
      <c r="I124" s="351"/>
      <c r="J124" s="351"/>
      <c r="K124" s="351"/>
      <c r="L124" s="352"/>
      <c r="M124" s="360"/>
      <c r="N124" s="360"/>
      <c r="O124" s="360"/>
      <c r="P124" s="360"/>
      <c r="Q124" s="360"/>
      <c r="R124" s="360"/>
      <c r="S124" s="360"/>
      <c r="T124" s="360"/>
      <c r="U124" s="360"/>
      <c r="V124" s="360"/>
      <c r="W124" s="13"/>
      <c r="X124" s="14"/>
      <c r="Y124" s="15"/>
      <c r="Z124" s="39"/>
      <c r="AA124" s="40"/>
    </row>
    <row r="125" spans="1:27" ht="38.25" customHeight="1">
      <c r="A125" s="22"/>
      <c r="B125" s="41">
        <f t="shared" si="1"/>
        <v>73</v>
      </c>
      <c r="C125" s="350"/>
      <c r="D125" s="351"/>
      <c r="E125" s="351"/>
      <c r="F125" s="351"/>
      <c r="G125" s="351"/>
      <c r="H125" s="351"/>
      <c r="I125" s="351"/>
      <c r="J125" s="351"/>
      <c r="K125" s="351"/>
      <c r="L125" s="352"/>
      <c r="M125" s="360"/>
      <c r="N125" s="360"/>
      <c r="O125" s="360"/>
      <c r="P125" s="360"/>
      <c r="Q125" s="360"/>
      <c r="R125" s="360"/>
      <c r="S125" s="360"/>
      <c r="T125" s="360"/>
      <c r="U125" s="360"/>
      <c r="V125" s="360"/>
      <c r="W125" s="13"/>
      <c r="X125" s="14"/>
      <c r="Y125" s="15"/>
      <c r="Z125" s="39"/>
      <c r="AA125" s="40"/>
    </row>
    <row r="126" spans="1:27" ht="38.25" customHeight="1">
      <c r="A126" s="22"/>
      <c r="B126" s="41">
        <f t="shared" si="1"/>
        <v>74</v>
      </c>
      <c r="C126" s="350"/>
      <c r="D126" s="351"/>
      <c r="E126" s="351"/>
      <c r="F126" s="351"/>
      <c r="G126" s="351"/>
      <c r="H126" s="351"/>
      <c r="I126" s="351"/>
      <c r="J126" s="351"/>
      <c r="K126" s="351"/>
      <c r="L126" s="352"/>
      <c r="M126" s="360"/>
      <c r="N126" s="360"/>
      <c r="O126" s="360"/>
      <c r="P126" s="360"/>
      <c r="Q126" s="360"/>
      <c r="R126" s="360"/>
      <c r="S126" s="360"/>
      <c r="T126" s="360"/>
      <c r="U126" s="360"/>
      <c r="V126" s="360"/>
      <c r="W126" s="13"/>
      <c r="X126" s="14"/>
      <c r="Y126" s="15"/>
      <c r="Z126" s="39"/>
      <c r="AA126" s="40"/>
    </row>
    <row r="127" spans="1:27" ht="38.25" customHeight="1">
      <c r="A127" s="22"/>
      <c r="B127" s="41">
        <f t="shared" si="1"/>
        <v>75</v>
      </c>
      <c r="C127" s="350"/>
      <c r="D127" s="351"/>
      <c r="E127" s="351"/>
      <c r="F127" s="351"/>
      <c r="G127" s="351"/>
      <c r="H127" s="351"/>
      <c r="I127" s="351"/>
      <c r="J127" s="351"/>
      <c r="K127" s="351"/>
      <c r="L127" s="352"/>
      <c r="M127" s="360"/>
      <c r="N127" s="360"/>
      <c r="O127" s="360"/>
      <c r="P127" s="360"/>
      <c r="Q127" s="360"/>
      <c r="R127" s="360"/>
      <c r="S127" s="360"/>
      <c r="T127" s="360"/>
      <c r="U127" s="360"/>
      <c r="V127" s="360"/>
      <c r="W127" s="13"/>
      <c r="X127" s="14"/>
      <c r="Y127" s="15"/>
      <c r="Z127" s="39"/>
      <c r="AA127" s="40"/>
    </row>
    <row r="128" spans="1:27" ht="38.25" customHeight="1">
      <c r="A128" s="22"/>
      <c r="B128" s="41">
        <f t="shared" si="1"/>
        <v>76</v>
      </c>
      <c r="C128" s="350"/>
      <c r="D128" s="351"/>
      <c r="E128" s="351"/>
      <c r="F128" s="351"/>
      <c r="G128" s="351"/>
      <c r="H128" s="351"/>
      <c r="I128" s="351"/>
      <c r="J128" s="351"/>
      <c r="K128" s="351"/>
      <c r="L128" s="352"/>
      <c r="M128" s="360"/>
      <c r="N128" s="360"/>
      <c r="O128" s="360"/>
      <c r="P128" s="360"/>
      <c r="Q128" s="360"/>
      <c r="R128" s="360"/>
      <c r="S128" s="360"/>
      <c r="T128" s="360"/>
      <c r="U128" s="360"/>
      <c r="V128" s="360"/>
      <c r="W128" s="13"/>
      <c r="X128" s="14"/>
      <c r="Y128" s="15"/>
      <c r="Z128" s="39"/>
      <c r="AA128" s="40"/>
    </row>
    <row r="129" spans="1:27" ht="38.25" customHeight="1">
      <c r="A129" s="22"/>
      <c r="B129" s="41">
        <f t="shared" si="1"/>
        <v>77</v>
      </c>
      <c r="C129" s="350"/>
      <c r="D129" s="351"/>
      <c r="E129" s="351"/>
      <c r="F129" s="351"/>
      <c r="G129" s="351"/>
      <c r="H129" s="351"/>
      <c r="I129" s="351"/>
      <c r="J129" s="351"/>
      <c r="K129" s="351"/>
      <c r="L129" s="352"/>
      <c r="M129" s="360"/>
      <c r="N129" s="360"/>
      <c r="O129" s="360"/>
      <c r="P129" s="360"/>
      <c r="Q129" s="360"/>
      <c r="R129" s="360"/>
      <c r="S129" s="360"/>
      <c r="T129" s="360"/>
      <c r="U129" s="360"/>
      <c r="V129" s="360"/>
      <c r="W129" s="13"/>
      <c r="X129" s="14"/>
      <c r="Y129" s="15"/>
      <c r="Z129" s="39"/>
      <c r="AA129" s="40"/>
    </row>
    <row r="130" spans="1:27" ht="38.25" customHeight="1">
      <c r="A130" s="22"/>
      <c r="B130" s="41">
        <f t="shared" si="1"/>
        <v>78</v>
      </c>
      <c r="C130" s="350"/>
      <c r="D130" s="351"/>
      <c r="E130" s="351"/>
      <c r="F130" s="351"/>
      <c r="G130" s="351"/>
      <c r="H130" s="351"/>
      <c r="I130" s="351"/>
      <c r="J130" s="351"/>
      <c r="K130" s="351"/>
      <c r="L130" s="352"/>
      <c r="M130" s="360"/>
      <c r="N130" s="360"/>
      <c r="O130" s="360"/>
      <c r="P130" s="360"/>
      <c r="Q130" s="360"/>
      <c r="R130" s="360"/>
      <c r="S130" s="360"/>
      <c r="T130" s="360"/>
      <c r="U130" s="360"/>
      <c r="V130" s="360"/>
      <c r="W130" s="13"/>
      <c r="X130" s="14"/>
      <c r="Y130" s="15"/>
      <c r="Z130" s="39"/>
      <c r="AA130" s="40"/>
    </row>
    <row r="131" spans="1:27" ht="38.25" customHeight="1">
      <c r="A131" s="22"/>
      <c r="B131" s="41">
        <f t="shared" si="1"/>
        <v>79</v>
      </c>
      <c r="C131" s="350"/>
      <c r="D131" s="351"/>
      <c r="E131" s="351"/>
      <c r="F131" s="351"/>
      <c r="G131" s="351"/>
      <c r="H131" s="351"/>
      <c r="I131" s="351"/>
      <c r="J131" s="351"/>
      <c r="K131" s="351"/>
      <c r="L131" s="352"/>
      <c r="M131" s="360"/>
      <c r="N131" s="360"/>
      <c r="O131" s="360"/>
      <c r="P131" s="360"/>
      <c r="Q131" s="360"/>
      <c r="R131" s="360"/>
      <c r="S131" s="360"/>
      <c r="T131" s="360"/>
      <c r="U131" s="360"/>
      <c r="V131" s="360"/>
      <c r="W131" s="13"/>
      <c r="X131" s="14"/>
      <c r="Y131" s="15"/>
      <c r="Z131" s="39"/>
      <c r="AA131" s="40"/>
    </row>
    <row r="132" spans="1:27" ht="38.25" customHeight="1">
      <c r="A132" s="22"/>
      <c r="B132" s="41">
        <f t="shared" si="1"/>
        <v>80</v>
      </c>
      <c r="C132" s="350"/>
      <c r="D132" s="351"/>
      <c r="E132" s="351"/>
      <c r="F132" s="351"/>
      <c r="G132" s="351"/>
      <c r="H132" s="351"/>
      <c r="I132" s="351"/>
      <c r="J132" s="351"/>
      <c r="K132" s="351"/>
      <c r="L132" s="352"/>
      <c r="M132" s="360"/>
      <c r="N132" s="360"/>
      <c r="O132" s="360"/>
      <c r="P132" s="360"/>
      <c r="Q132" s="360"/>
      <c r="R132" s="360"/>
      <c r="S132" s="360"/>
      <c r="T132" s="360"/>
      <c r="U132" s="360"/>
      <c r="V132" s="360"/>
      <c r="W132" s="13"/>
      <c r="X132" s="14"/>
      <c r="Y132" s="15"/>
      <c r="Z132" s="39"/>
      <c r="AA132" s="40"/>
    </row>
    <row r="133" spans="1:27" ht="38.25" customHeight="1">
      <c r="A133" s="22"/>
      <c r="B133" s="41">
        <f t="shared" si="1"/>
        <v>81</v>
      </c>
      <c r="C133" s="350"/>
      <c r="D133" s="351"/>
      <c r="E133" s="351"/>
      <c r="F133" s="351"/>
      <c r="G133" s="351"/>
      <c r="H133" s="351"/>
      <c r="I133" s="351"/>
      <c r="J133" s="351"/>
      <c r="K133" s="351"/>
      <c r="L133" s="352"/>
      <c r="M133" s="360"/>
      <c r="N133" s="360"/>
      <c r="O133" s="360"/>
      <c r="P133" s="360"/>
      <c r="Q133" s="360"/>
      <c r="R133" s="360"/>
      <c r="S133" s="360"/>
      <c r="T133" s="360"/>
      <c r="U133" s="360"/>
      <c r="V133" s="360"/>
      <c r="W133" s="13"/>
      <c r="X133" s="14"/>
      <c r="Y133" s="15"/>
      <c r="Z133" s="39"/>
      <c r="AA133" s="40"/>
    </row>
    <row r="134" spans="1:27" ht="38.25" customHeight="1">
      <c r="A134" s="22"/>
      <c r="B134" s="41">
        <f t="shared" si="1"/>
        <v>82</v>
      </c>
      <c r="C134" s="350"/>
      <c r="D134" s="351"/>
      <c r="E134" s="351"/>
      <c r="F134" s="351"/>
      <c r="G134" s="351"/>
      <c r="H134" s="351"/>
      <c r="I134" s="351"/>
      <c r="J134" s="351"/>
      <c r="K134" s="351"/>
      <c r="L134" s="352"/>
      <c r="M134" s="360"/>
      <c r="N134" s="360"/>
      <c r="O134" s="360"/>
      <c r="P134" s="360"/>
      <c r="Q134" s="360"/>
      <c r="R134" s="360"/>
      <c r="S134" s="360"/>
      <c r="T134" s="360"/>
      <c r="U134" s="360"/>
      <c r="V134" s="360"/>
      <c r="W134" s="13"/>
      <c r="X134" s="14"/>
      <c r="Y134" s="15"/>
      <c r="Z134" s="39"/>
      <c r="AA134" s="40"/>
    </row>
    <row r="135" spans="1:27" ht="38.25" customHeight="1">
      <c r="A135" s="22"/>
      <c r="B135" s="41">
        <f t="shared" si="1"/>
        <v>83</v>
      </c>
      <c r="C135" s="350"/>
      <c r="D135" s="351"/>
      <c r="E135" s="351"/>
      <c r="F135" s="351"/>
      <c r="G135" s="351"/>
      <c r="H135" s="351"/>
      <c r="I135" s="351"/>
      <c r="J135" s="351"/>
      <c r="K135" s="351"/>
      <c r="L135" s="352"/>
      <c r="M135" s="360"/>
      <c r="N135" s="360"/>
      <c r="O135" s="360"/>
      <c r="P135" s="360"/>
      <c r="Q135" s="360"/>
      <c r="R135" s="360"/>
      <c r="S135" s="360"/>
      <c r="T135" s="360"/>
      <c r="U135" s="360"/>
      <c r="V135" s="360"/>
      <c r="W135" s="13"/>
      <c r="X135" s="14"/>
      <c r="Y135" s="15"/>
      <c r="Z135" s="39"/>
      <c r="AA135" s="40"/>
    </row>
    <row r="136" spans="1:27" ht="38.25" customHeight="1">
      <c r="A136" s="22"/>
      <c r="B136" s="41">
        <f t="shared" si="1"/>
        <v>84</v>
      </c>
      <c r="C136" s="350"/>
      <c r="D136" s="351"/>
      <c r="E136" s="351"/>
      <c r="F136" s="351"/>
      <c r="G136" s="351"/>
      <c r="H136" s="351"/>
      <c r="I136" s="351"/>
      <c r="J136" s="351"/>
      <c r="K136" s="351"/>
      <c r="L136" s="352"/>
      <c r="M136" s="360"/>
      <c r="N136" s="360"/>
      <c r="O136" s="360"/>
      <c r="P136" s="360"/>
      <c r="Q136" s="360"/>
      <c r="R136" s="360"/>
      <c r="S136" s="360"/>
      <c r="T136" s="360"/>
      <c r="U136" s="360"/>
      <c r="V136" s="360"/>
      <c r="W136" s="13"/>
      <c r="X136" s="14"/>
      <c r="Y136" s="15"/>
      <c r="Z136" s="39"/>
      <c r="AA136" s="40"/>
    </row>
    <row r="137" spans="1:27" ht="38.25" customHeight="1">
      <c r="A137" s="22"/>
      <c r="B137" s="41">
        <f t="shared" si="1"/>
        <v>85</v>
      </c>
      <c r="C137" s="350"/>
      <c r="D137" s="351"/>
      <c r="E137" s="351"/>
      <c r="F137" s="351"/>
      <c r="G137" s="351"/>
      <c r="H137" s="351"/>
      <c r="I137" s="351"/>
      <c r="J137" s="351"/>
      <c r="K137" s="351"/>
      <c r="L137" s="352"/>
      <c r="M137" s="360"/>
      <c r="N137" s="360"/>
      <c r="O137" s="360"/>
      <c r="P137" s="360"/>
      <c r="Q137" s="360"/>
      <c r="R137" s="360"/>
      <c r="S137" s="360"/>
      <c r="T137" s="360"/>
      <c r="U137" s="360"/>
      <c r="V137" s="360"/>
      <c r="W137" s="13"/>
      <c r="X137" s="14"/>
      <c r="Y137" s="15"/>
      <c r="Z137" s="39"/>
      <c r="AA137" s="40"/>
    </row>
    <row r="138" spans="1:27" ht="38.25" customHeight="1">
      <c r="A138" s="22"/>
      <c r="B138" s="41">
        <f t="shared" si="1"/>
        <v>86</v>
      </c>
      <c r="C138" s="350"/>
      <c r="D138" s="351"/>
      <c r="E138" s="351"/>
      <c r="F138" s="351"/>
      <c r="G138" s="351"/>
      <c r="H138" s="351"/>
      <c r="I138" s="351"/>
      <c r="J138" s="351"/>
      <c r="K138" s="351"/>
      <c r="L138" s="352"/>
      <c r="M138" s="360"/>
      <c r="N138" s="360"/>
      <c r="O138" s="360"/>
      <c r="P138" s="360"/>
      <c r="Q138" s="360"/>
      <c r="R138" s="360"/>
      <c r="S138" s="360"/>
      <c r="T138" s="360"/>
      <c r="U138" s="360"/>
      <c r="V138" s="360"/>
      <c r="W138" s="13"/>
      <c r="X138" s="14"/>
      <c r="Y138" s="15"/>
      <c r="Z138" s="39"/>
      <c r="AA138" s="40"/>
    </row>
    <row r="139" spans="1:27" ht="38.25" customHeight="1">
      <c r="A139" s="22"/>
      <c r="B139" s="41">
        <f t="shared" si="1"/>
        <v>87</v>
      </c>
      <c r="C139" s="350"/>
      <c r="D139" s="351"/>
      <c r="E139" s="351"/>
      <c r="F139" s="351"/>
      <c r="G139" s="351"/>
      <c r="H139" s="351"/>
      <c r="I139" s="351"/>
      <c r="J139" s="351"/>
      <c r="K139" s="351"/>
      <c r="L139" s="352"/>
      <c r="M139" s="360"/>
      <c r="N139" s="360"/>
      <c r="O139" s="360"/>
      <c r="P139" s="360"/>
      <c r="Q139" s="360"/>
      <c r="R139" s="360"/>
      <c r="S139" s="360"/>
      <c r="T139" s="360"/>
      <c r="U139" s="360"/>
      <c r="V139" s="360"/>
      <c r="W139" s="13"/>
      <c r="X139" s="14"/>
      <c r="Y139" s="15"/>
      <c r="Z139" s="39"/>
      <c r="AA139" s="40"/>
    </row>
    <row r="140" spans="1:27" ht="38.25" customHeight="1">
      <c r="A140" s="22"/>
      <c r="B140" s="41">
        <f t="shared" si="1"/>
        <v>88</v>
      </c>
      <c r="C140" s="350"/>
      <c r="D140" s="351"/>
      <c r="E140" s="351"/>
      <c r="F140" s="351"/>
      <c r="G140" s="351"/>
      <c r="H140" s="351"/>
      <c r="I140" s="351"/>
      <c r="J140" s="351"/>
      <c r="K140" s="351"/>
      <c r="L140" s="352"/>
      <c r="M140" s="360"/>
      <c r="N140" s="360"/>
      <c r="O140" s="360"/>
      <c r="P140" s="360"/>
      <c r="Q140" s="360"/>
      <c r="R140" s="360"/>
      <c r="S140" s="360"/>
      <c r="T140" s="360"/>
      <c r="U140" s="360"/>
      <c r="V140" s="360"/>
      <c r="W140" s="13"/>
      <c r="X140" s="14"/>
      <c r="Y140" s="15"/>
      <c r="Z140" s="39"/>
      <c r="AA140" s="40"/>
    </row>
    <row r="141" spans="1:27" ht="38.25" customHeight="1">
      <c r="A141" s="22"/>
      <c r="B141" s="41">
        <f t="shared" si="1"/>
        <v>89</v>
      </c>
      <c r="C141" s="350"/>
      <c r="D141" s="351"/>
      <c r="E141" s="351"/>
      <c r="F141" s="351"/>
      <c r="G141" s="351"/>
      <c r="H141" s="351"/>
      <c r="I141" s="351"/>
      <c r="J141" s="351"/>
      <c r="K141" s="351"/>
      <c r="L141" s="352"/>
      <c r="M141" s="360"/>
      <c r="N141" s="360"/>
      <c r="O141" s="360"/>
      <c r="P141" s="360"/>
      <c r="Q141" s="360"/>
      <c r="R141" s="360"/>
      <c r="S141" s="360"/>
      <c r="T141" s="360"/>
      <c r="U141" s="360"/>
      <c r="V141" s="360"/>
      <c r="W141" s="13"/>
      <c r="X141" s="14"/>
      <c r="Y141" s="15"/>
      <c r="Z141" s="39"/>
      <c r="AA141" s="40"/>
    </row>
    <row r="142" spans="1:27" ht="38.25" customHeight="1">
      <c r="A142" s="22"/>
      <c r="B142" s="41">
        <f t="shared" si="1"/>
        <v>90</v>
      </c>
      <c r="C142" s="350"/>
      <c r="D142" s="351"/>
      <c r="E142" s="351"/>
      <c r="F142" s="351"/>
      <c r="G142" s="351"/>
      <c r="H142" s="351"/>
      <c r="I142" s="351"/>
      <c r="J142" s="351"/>
      <c r="K142" s="351"/>
      <c r="L142" s="352"/>
      <c r="M142" s="360"/>
      <c r="N142" s="360"/>
      <c r="O142" s="360"/>
      <c r="P142" s="360"/>
      <c r="Q142" s="360"/>
      <c r="R142" s="360"/>
      <c r="S142" s="360"/>
      <c r="T142" s="360"/>
      <c r="U142" s="360"/>
      <c r="V142" s="360"/>
      <c r="W142" s="13"/>
      <c r="X142" s="14"/>
      <c r="Y142" s="15"/>
      <c r="Z142" s="39"/>
      <c r="AA142" s="40"/>
    </row>
    <row r="143" spans="1:27" ht="38.25" customHeight="1">
      <c r="A143" s="22"/>
      <c r="B143" s="41">
        <f t="shared" si="1"/>
        <v>91</v>
      </c>
      <c r="C143" s="350"/>
      <c r="D143" s="351"/>
      <c r="E143" s="351"/>
      <c r="F143" s="351"/>
      <c r="G143" s="351"/>
      <c r="H143" s="351"/>
      <c r="I143" s="351"/>
      <c r="J143" s="351"/>
      <c r="K143" s="351"/>
      <c r="L143" s="352"/>
      <c r="M143" s="360"/>
      <c r="N143" s="360"/>
      <c r="O143" s="360"/>
      <c r="P143" s="360"/>
      <c r="Q143" s="360"/>
      <c r="R143" s="360"/>
      <c r="S143" s="360"/>
      <c r="T143" s="360"/>
      <c r="U143" s="360"/>
      <c r="V143" s="360"/>
      <c r="W143" s="13"/>
      <c r="X143" s="14"/>
      <c r="Y143" s="15"/>
      <c r="Z143" s="39"/>
      <c r="AA143" s="40"/>
    </row>
    <row r="144" spans="1:27" ht="38.25" customHeight="1">
      <c r="A144" s="22"/>
      <c r="B144" s="41">
        <f t="shared" si="1"/>
        <v>92</v>
      </c>
      <c r="C144" s="350"/>
      <c r="D144" s="351"/>
      <c r="E144" s="351"/>
      <c r="F144" s="351"/>
      <c r="G144" s="351"/>
      <c r="H144" s="351"/>
      <c r="I144" s="351"/>
      <c r="J144" s="351"/>
      <c r="K144" s="351"/>
      <c r="L144" s="352"/>
      <c r="M144" s="360"/>
      <c r="N144" s="360"/>
      <c r="O144" s="360"/>
      <c r="P144" s="360"/>
      <c r="Q144" s="360"/>
      <c r="R144" s="360"/>
      <c r="S144" s="360"/>
      <c r="T144" s="360"/>
      <c r="U144" s="360"/>
      <c r="V144" s="360"/>
      <c r="W144" s="13"/>
      <c r="X144" s="14"/>
      <c r="Y144" s="15"/>
      <c r="Z144" s="39"/>
      <c r="AA144" s="40"/>
    </row>
    <row r="145" spans="1:27" ht="38.25" customHeight="1">
      <c r="A145" s="22"/>
      <c r="B145" s="41">
        <f t="shared" si="1"/>
        <v>93</v>
      </c>
      <c r="C145" s="350"/>
      <c r="D145" s="351"/>
      <c r="E145" s="351"/>
      <c r="F145" s="351"/>
      <c r="G145" s="351"/>
      <c r="H145" s="351"/>
      <c r="I145" s="351"/>
      <c r="J145" s="351"/>
      <c r="K145" s="351"/>
      <c r="L145" s="352"/>
      <c r="M145" s="360"/>
      <c r="N145" s="360"/>
      <c r="O145" s="360"/>
      <c r="P145" s="360"/>
      <c r="Q145" s="360"/>
      <c r="R145" s="360"/>
      <c r="S145" s="360"/>
      <c r="T145" s="360"/>
      <c r="U145" s="360"/>
      <c r="V145" s="360"/>
      <c r="W145" s="13"/>
      <c r="X145" s="14"/>
      <c r="Y145" s="15"/>
      <c r="Z145" s="39"/>
      <c r="AA145" s="40"/>
    </row>
    <row r="146" spans="1:27" ht="38.25" customHeight="1">
      <c r="A146" s="22"/>
      <c r="B146" s="41">
        <f t="shared" si="1"/>
        <v>94</v>
      </c>
      <c r="C146" s="350"/>
      <c r="D146" s="351"/>
      <c r="E146" s="351"/>
      <c r="F146" s="351"/>
      <c r="G146" s="351"/>
      <c r="H146" s="351"/>
      <c r="I146" s="351"/>
      <c r="J146" s="351"/>
      <c r="K146" s="351"/>
      <c r="L146" s="352"/>
      <c r="M146" s="360"/>
      <c r="N146" s="360"/>
      <c r="O146" s="360"/>
      <c r="P146" s="360"/>
      <c r="Q146" s="360"/>
      <c r="R146" s="360"/>
      <c r="S146" s="360"/>
      <c r="T146" s="360"/>
      <c r="U146" s="360"/>
      <c r="V146" s="360"/>
      <c r="W146" s="13"/>
      <c r="X146" s="14"/>
      <c r="Y146" s="15"/>
      <c r="Z146" s="39"/>
      <c r="AA146" s="40"/>
    </row>
    <row r="147" spans="1:27" ht="38.25" customHeight="1">
      <c r="A147" s="22"/>
      <c r="B147" s="41">
        <f t="shared" si="1"/>
        <v>95</v>
      </c>
      <c r="C147" s="350"/>
      <c r="D147" s="351"/>
      <c r="E147" s="351"/>
      <c r="F147" s="351"/>
      <c r="G147" s="351"/>
      <c r="H147" s="351"/>
      <c r="I147" s="351"/>
      <c r="J147" s="351"/>
      <c r="K147" s="351"/>
      <c r="L147" s="352"/>
      <c r="M147" s="360"/>
      <c r="N147" s="360"/>
      <c r="O147" s="360"/>
      <c r="P147" s="360"/>
      <c r="Q147" s="360"/>
      <c r="R147" s="360"/>
      <c r="S147" s="360"/>
      <c r="T147" s="360"/>
      <c r="U147" s="360"/>
      <c r="V147" s="360"/>
      <c r="W147" s="13"/>
      <c r="X147" s="14"/>
      <c r="Y147" s="15"/>
      <c r="Z147" s="39"/>
      <c r="AA147" s="40"/>
    </row>
    <row r="148" spans="1:27" ht="38.25" customHeight="1">
      <c r="A148" s="22"/>
      <c r="B148" s="41">
        <f t="shared" si="1"/>
        <v>96</v>
      </c>
      <c r="C148" s="350"/>
      <c r="D148" s="351"/>
      <c r="E148" s="351"/>
      <c r="F148" s="351"/>
      <c r="G148" s="351"/>
      <c r="H148" s="351"/>
      <c r="I148" s="351"/>
      <c r="J148" s="351"/>
      <c r="K148" s="351"/>
      <c r="L148" s="352"/>
      <c r="M148" s="360"/>
      <c r="N148" s="360"/>
      <c r="O148" s="360"/>
      <c r="P148" s="360"/>
      <c r="Q148" s="360"/>
      <c r="R148" s="360"/>
      <c r="S148" s="360"/>
      <c r="T148" s="360"/>
      <c r="U148" s="360"/>
      <c r="V148" s="360"/>
      <c r="W148" s="13"/>
      <c r="X148" s="14"/>
      <c r="Y148" s="15"/>
      <c r="Z148" s="39"/>
      <c r="AA148" s="40"/>
    </row>
    <row r="149" spans="1:27" ht="38.25" customHeight="1">
      <c r="A149" s="22"/>
      <c r="B149" s="41">
        <f t="shared" si="1"/>
        <v>97</v>
      </c>
      <c r="C149" s="350"/>
      <c r="D149" s="351"/>
      <c r="E149" s="351"/>
      <c r="F149" s="351"/>
      <c r="G149" s="351"/>
      <c r="H149" s="351"/>
      <c r="I149" s="351"/>
      <c r="J149" s="351"/>
      <c r="K149" s="351"/>
      <c r="L149" s="352"/>
      <c r="M149" s="360"/>
      <c r="N149" s="360"/>
      <c r="O149" s="360"/>
      <c r="P149" s="360"/>
      <c r="Q149" s="360"/>
      <c r="R149" s="360"/>
      <c r="S149" s="360"/>
      <c r="T149" s="360"/>
      <c r="U149" s="360"/>
      <c r="V149" s="360"/>
      <c r="W149" s="13"/>
      <c r="X149" s="14"/>
      <c r="Y149" s="15"/>
      <c r="Z149" s="39"/>
      <c r="AA149" s="40"/>
    </row>
    <row r="150" spans="1:27" ht="38.25" customHeight="1">
      <c r="A150" s="22"/>
      <c r="B150" s="41">
        <f t="shared" si="1"/>
        <v>98</v>
      </c>
      <c r="C150" s="350"/>
      <c r="D150" s="351"/>
      <c r="E150" s="351"/>
      <c r="F150" s="351"/>
      <c r="G150" s="351"/>
      <c r="H150" s="351"/>
      <c r="I150" s="351"/>
      <c r="J150" s="351"/>
      <c r="K150" s="351"/>
      <c r="L150" s="352"/>
      <c r="M150" s="360"/>
      <c r="N150" s="360"/>
      <c r="O150" s="360"/>
      <c r="P150" s="360"/>
      <c r="Q150" s="360"/>
      <c r="R150" s="360"/>
      <c r="S150" s="360"/>
      <c r="T150" s="360"/>
      <c r="U150" s="360"/>
      <c r="V150" s="360"/>
      <c r="W150" s="13"/>
      <c r="X150" s="14"/>
      <c r="Y150" s="15"/>
      <c r="Z150" s="39"/>
      <c r="AA150" s="40"/>
    </row>
    <row r="151" spans="1:27" ht="38.25" customHeight="1">
      <c r="A151" s="22"/>
      <c r="B151" s="41">
        <f t="shared" si="1"/>
        <v>99</v>
      </c>
      <c r="C151" s="350"/>
      <c r="D151" s="351"/>
      <c r="E151" s="351"/>
      <c r="F151" s="351"/>
      <c r="G151" s="351"/>
      <c r="H151" s="351"/>
      <c r="I151" s="351"/>
      <c r="J151" s="351"/>
      <c r="K151" s="351"/>
      <c r="L151" s="352"/>
      <c r="M151" s="360"/>
      <c r="N151" s="360"/>
      <c r="O151" s="360"/>
      <c r="P151" s="360"/>
      <c r="Q151" s="360"/>
      <c r="R151" s="360"/>
      <c r="S151" s="360"/>
      <c r="T151" s="360"/>
      <c r="U151" s="360"/>
      <c r="V151" s="360"/>
      <c r="W151" s="13"/>
      <c r="X151" s="14"/>
      <c r="Y151" s="15"/>
      <c r="Z151" s="39"/>
      <c r="AA151" s="40"/>
    </row>
    <row r="152" spans="1:27" ht="38.25" customHeight="1" thickBot="1">
      <c r="A152" s="22"/>
      <c r="B152" s="41">
        <f t="shared" si="1"/>
        <v>100</v>
      </c>
      <c r="C152" s="353"/>
      <c r="D152" s="354"/>
      <c r="E152" s="354"/>
      <c r="F152" s="354"/>
      <c r="G152" s="354"/>
      <c r="H152" s="354"/>
      <c r="I152" s="354"/>
      <c r="J152" s="354"/>
      <c r="K152" s="354"/>
      <c r="L152" s="355"/>
      <c r="M152" s="363"/>
      <c r="N152" s="363"/>
      <c r="O152" s="363"/>
      <c r="P152" s="363"/>
      <c r="Q152" s="363"/>
      <c r="R152" s="363"/>
      <c r="S152" s="363"/>
      <c r="T152" s="363"/>
      <c r="U152" s="363"/>
      <c r="V152" s="363"/>
      <c r="W152" s="16"/>
      <c r="X152" s="17"/>
      <c r="Y152" s="18"/>
      <c r="Z152" s="39"/>
      <c r="AA152" s="40"/>
    </row>
    <row r="153" spans="1:27" ht="4.5" customHeight="1">
      <c r="A153" s="42"/>
    </row>
    <row r="154" spans="1:27" ht="28.5" customHeight="1">
      <c r="B154" s="43"/>
      <c r="C154" s="362"/>
      <c r="D154" s="362"/>
      <c r="E154" s="362"/>
      <c r="F154" s="362"/>
      <c r="G154" s="362"/>
      <c r="H154" s="362"/>
      <c r="I154" s="362"/>
      <c r="J154" s="362"/>
      <c r="K154" s="362"/>
      <c r="L154" s="362"/>
      <c r="M154" s="362"/>
      <c r="N154" s="362"/>
      <c r="O154" s="362"/>
      <c r="P154" s="362"/>
      <c r="Q154" s="362"/>
      <c r="R154" s="362"/>
      <c r="S154" s="362"/>
      <c r="T154" s="362"/>
      <c r="U154" s="362"/>
      <c r="V154" s="362"/>
      <c r="W154" s="362"/>
      <c r="X154" s="362"/>
      <c r="Y154" s="362"/>
      <c r="Z154" s="362"/>
      <c r="AA154" s="362"/>
    </row>
    <row r="158" spans="1:27" ht="20.100000000000001" customHeight="1">
      <c r="V158" s="44"/>
      <c r="W158" s="44"/>
    </row>
    <row r="159" spans="1:27" ht="20.100000000000001" customHeight="1">
      <c r="V159" s="45"/>
      <c r="W159" s="45"/>
    </row>
    <row r="160" spans="1:27" ht="20.100000000000001" customHeight="1">
      <c r="V160" s="46"/>
      <c r="W160" s="46"/>
    </row>
  </sheetData>
  <sheetProtection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allowBlank="1" showInputMessage="1" showErrorMessage="1" prompt="事業所名は、略さず「正確」に入力してください。_x000a_特に、事業所名称を変更した場合は、注意してください。" sqref="X53:X152"/>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直接入力はしないでください！_x000a_プルダウンリストより選択厳守です！">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19"/>
  <sheetViews>
    <sheetView view="pageBreakPreview" topLeftCell="A22" zoomScale="112" zoomScaleNormal="120" zoomScaleSheetLayoutView="112" workbookViewId="0">
      <selection activeCell="U30" sqref="U30"/>
    </sheetView>
  </sheetViews>
  <sheetFormatPr defaultColWidth="9" defaultRowHeight="13.5"/>
  <cols>
    <col min="1" max="1" width="4.375" customWidth="1"/>
    <col min="2" max="11" width="1.5" customWidth="1"/>
    <col min="12" max="12" width="17.25" customWidth="1"/>
    <col min="13" max="14" width="10.25" customWidth="1"/>
    <col min="15" max="15" width="18.25" customWidth="1"/>
    <col min="16" max="16" width="19.5" customWidth="1"/>
    <col min="17" max="18" width="11.125" customWidth="1"/>
    <col min="19" max="19" width="10" customWidth="1"/>
    <col min="20" max="20" width="11.125" customWidth="1"/>
    <col min="21" max="21" width="13.25" customWidth="1"/>
    <col min="22" max="22" width="15.25" customWidth="1"/>
    <col min="23" max="16384" width="9" style="267"/>
  </cols>
  <sheetData>
    <row r="1" spans="1:22">
      <c r="A1" s="427" t="s">
        <v>31</v>
      </c>
      <c r="B1" s="427"/>
      <c r="C1" s="427"/>
      <c r="D1" s="427"/>
      <c r="E1" s="427"/>
      <c r="F1" s="427"/>
      <c r="G1" s="427"/>
      <c r="H1" s="427"/>
      <c r="I1" s="22" t="s">
        <v>215</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438" t="s">
        <v>39</v>
      </c>
      <c r="B3" s="438"/>
      <c r="C3" s="439"/>
      <c r="D3" s="440" t="str">
        <f>IF(基本情報入力シート!M37="","",基本情報入力シート!M37)</f>
        <v>○○ケアサービス</v>
      </c>
      <c r="E3" s="441"/>
      <c r="F3" s="441"/>
      <c r="G3" s="441"/>
      <c r="H3" s="441"/>
      <c r="I3" s="441"/>
      <c r="J3" s="441"/>
      <c r="K3" s="441"/>
      <c r="L3" s="441"/>
      <c r="M3" s="441"/>
      <c r="N3" s="441"/>
      <c r="O3" s="442"/>
      <c r="P3" s="22"/>
      <c r="Q3" s="140"/>
      <c r="R3" s="22"/>
      <c r="S3" s="22"/>
      <c r="T3" s="22"/>
      <c r="U3" s="22"/>
    </row>
    <row r="4" spans="1:22" ht="9" customHeight="1" thickBot="1">
      <c r="A4" s="131"/>
      <c r="B4" s="131"/>
      <c r="C4" s="131"/>
      <c r="D4" s="21"/>
      <c r="E4" s="21"/>
      <c r="F4" s="21"/>
      <c r="G4" s="21"/>
      <c r="H4" s="21"/>
      <c r="I4" s="21"/>
      <c r="J4" s="21"/>
      <c r="K4" s="21"/>
      <c r="L4" s="21"/>
      <c r="M4" s="21"/>
      <c r="N4" s="21"/>
      <c r="O4" s="22"/>
      <c r="P4" s="22"/>
      <c r="Q4" s="22"/>
      <c r="R4" s="22"/>
      <c r="S4" s="22"/>
      <c r="T4" s="22"/>
      <c r="U4" s="22"/>
    </row>
    <row r="5" spans="1:22" ht="13.5" customHeight="1">
      <c r="A5" s="22"/>
      <c r="B5" s="445"/>
      <c r="C5" s="446"/>
      <c r="D5" s="446"/>
      <c r="E5" s="446"/>
      <c r="F5" s="446"/>
      <c r="G5" s="446"/>
      <c r="H5" s="446"/>
      <c r="I5" s="446"/>
      <c r="J5" s="446"/>
      <c r="K5" s="446"/>
      <c r="L5" s="446"/>
      <c r="M5" s="446"/>
      <c r="N5" s="446"/>
      <c r="O5" s="447"/>
      <c r="P5" s="443" t="s">
        <v>66</v>
      </c>
      <c r="Q5" s="180"/>
      <c r="R5" s="22"/>
    </row>
    <row r="6" spans="1:22" ht="10.5" customHeight="1">
      <c r="A6" s="22"/>
      <c r="B6" s="448"/>
      <c r="C6" s="449"/>
      <c r="D6" s="449"/>
      <c r="E6" s="449"/>
      <c r="F6" s="449"/>
      <c r="G6" s="449"/>
      <c r="H6" s="449"/>
      <c r="I6" s="449"/>
      <c r="J6" s="449"/>
      <c r="K6" s="449"/>
      <c r="L6" s="449"/>
      <c r="M6" s="449"/>
      <c r="N6" s="449"/>
      <c r="O6" s="450"/>
      <c r="P6" s="444"/>
      <c r="Q6" s="269"/>
      <c r="R6" s="22"/>
    </row>
    <row r="7" spans="1:22" ht="18" customHeight="1">
      <c r="A7" s="22"/>
      <c r="B7" s="270" t="s">
        <v>107</v>
      </c>
      <c r="C7" s="271"/>
      <c r="D7" s="271"/>
      <c r="E7" s="271"/>
      <c r="F7" s="271"/>
      <c r="G7" s="271"/>
      <c r="H7" s="271"/>
      <c r="I7" s="271"/>
      <c r="J7" s="271"/>
      <c r="K7" s="271"/>
      <c r="L7" s="271"/>
      <c r="M7" s="271"/>
      <c r="N7" s="271"/>
      <c r="O7" s="271"/>
      <c r="P7" s="272">
        <f>SUM(R19:R118)</f>
        <v>38081062</v>
      </c>
      <c r="Q7" s="180"/>
      <c r="R7" s="22"/>
    </row>
    <row r="8" spans="1:22" ht="18" customHeight="1">
      <c r="A8" s="22"/>
      <c r="B8" s="273" t="s">
        <v>108</v>
      </c>
      <c r="C8" s="274"/>
      <c r="D8" s="274"/>
      <c r="E8" s="274"/>
      <c r="F8" s="274"/>
      <c r="G8" s="274"/>
      <c r="H8" s="274"/>
      <c r="I8" s="274"/>
      <c r="J8" s="274"/>
      <c r="K8" s="274"/>
      <c r="L8" s="274"/>
      <c r="M8" s="274"/>
      <c r="N8" s="274"/>
      <c r="O8" s="274"/>
      <c r="P8" s="272">
        <f>SUM(T19:T118)</f>
        <v>9713054</v>
      </c>
      <c r="Q8" s="275"/>
      <c r="R8" s="22"/>
    </row>
    <row r="9" spans="1:22" ht="18.75" customHeight="1" thickBot="1">
      <c r="A9" s="22"/>
      <c r="B9" s="460" t="s">
        <v>229</v>
      </c>
      <c r="C9" s="461"/>
      <c r="D9" s="461"/>
      <c r="E9" s="461"/>
      <c r="F9" s="461"/>
      <c r="G9" s="461"/>
      <c r="H9" s="461"/>
      <c r="I9" s="461"/>
      <c r="J9" s="461"/>
      <c r="K9" s="461"/>
      <c r="L9" s="461"/>
      <c r="M9" s="461"/>
      <c r="N9" s="461"/>
      <c r="O9" s="461"/>
      <c r="P9" s="276">
        <f>SUM(V19:V118)</f>
        <v>7011763</v>
      </c>
      <c r="Q9" s="140"/>
      <c r="R9" s="140"/>
      <c r="S9" s="22"/>
      <c r="T9" s="22"/>
      <c r="U9" s="22"/>
    </row>
    <row r="10" spans="1:22" ht="7.5" customHeight="1">
      <c r="A10" s="22"/>
      <c r="B10" s="183"/>
      <c r="C10" s="183"/>
      <c r="D10" s="183"/>
      <c r="E10" s="183"/>
      <c r="F10" s="183"/>
      <c r="G10" s="183"/>
      <c r="H10" s="183"/>
      <c r="I10" s="183"/>
      <c r="J10" s="183"/>
      <c r="K10" s="183"/>
      <c r="L10" s="183"/>
      <c r="M10" s="183"/>
      <c r="N10" s="183"/>
      <c r="O10" s="183"/>
      <c r="P10" s="275"/>
      <c r="Q10" s="275"/>
      <c r="R10" s="275"/>
      <c r="S10" s="100"/>
      <c r="T10" s="100"/>
      <c r="U10" s="100"/>
      <c r="V10" s="22"/>
    </row>
    <row r="11" spans="1:22" ht="37.5" customHeight="1">
      <c r="A11" s="22"/>
      <c r="B11" s="457" t="s">
        <v>300</v>
      </c>
      <c r="C11" s="457"/>
      <c r="D11" s="457"/>
      <c r="E11" s="457"/>
      <c r="F11" s="457"/>
      <c r="G11" s="457"/>
      <c r="H11" s="457"/>
      <c r="I11" s="457"/>
      <c r="J11" s="457"/>
      <c r="K11" s="457"/>
      <c r="L11" s="457"/>
      <c r="M11" s="457"/>
      <c r="N11" s="457"/>
      <c r="O11" s="457"/>
      <c r="P11" s="457"/>
      <c r="Q11" s="457"/>
      <c r="R11" s="457"/>
      <c r="S11" s="457"/>
      <c r="T11" s="457"/>
      <c r="U11" s="457"/>
      <c r="V11" s="457"/>
    </row>
    <row r="12" spans="1:22" ht="7.5" customHeight="1" thickBot="1">
      <c r="A12" s="87"/>
      <c r="B12" s="87"/>
      <c r="C12" s="87"/>
      <c r="D12" s="87"/>
      <c r="E12" s="87"/>
      <c r="F12" s="87"/>
      <c r="G12" s="87"/>
      <c r="H12" s="87"/>
      <c r="I12" s="87"/>
      <c r="J12" s="87"/>
      <c r="K12" s="87"/>
      <c r="L12" s="87"/>
      <c r="M12" s="87"/>
      <c r="N12" s="87"/>
      <c r="O12" s="277"/>
      <c r="P12" s="22"/>
      <c r="Q12" s="22"/>
      <c r="R12" s="22"/>
      <c r="S12" s="22"/>
      <c r="T12" s="22"/>
      <c r="U12" s="22"/>
    </row>
    <row r="13" spans="1:22" ht="24" customHeight="1">
      <c r="A13" s="431"/>
      <c r="B13" s="453" t="s">
        <v>7</v>
      </c>
      <c r="C13" s="458"/>
      <c r="D13" s="458"/>
      <c r="E13" s="458"/>
      <c r="F13" s="458"/>
      <c r="G13" s="458"/>
      <c r="H13" s="458"/>
      <c r="I13" s="458"/>
      <c r="J13" s="458"/>
      <c r="K13" s="451"/>
      <c r="L13" s="428" t="s">
        <v>60</v>
      </c>
      <c r="M13" s="436" t="s">
        <v>164</v>
      </c>
      <c r="N13" s="437"/>
      <c r="O13" s="451" t="s">
        <v>61</v>
      </c>
      <c r="P13" s="453" t="s">
        <v>8</v>
      </c>
      <c r="Q13" s="278" t="s">
        <v>306</v>
      </c>
      <c r="R13" s="279"/>
      <c r="S13" s="280" t="s">
        <v>305</v>
      </c>
      <c r="T13" s="281"/>
      <c r="U13" s="281"/>
      <c r="V13" s="282" t="s">
        <v>154</v>
      </c>
    </row>
    <row r="14" spans="1:22" ht="14.25" hidden="1" customHeight="1">
      <c r="A14" s="432"/>
      <c r="B14" s="454"/>
      <c r="C14" s="459"/>
      <c r="D14" s="459"/>
      <c r="E14" s="459"/>
      <c r="F14" s="459"/>
      <c r="G14" s="459"/>
      <c r="H14" s="459"/>
      <c r="I14" s="459"/>
      <c r="J14" s="459"/>
      <c r="K14" s="452"/>
      <c r="L14" s="429"/>
      <c r="M14" s="455"/>
      <c r="N14" s="456"/>
      <c r="O14" s="452"/>
      <c r="P14" s="454"/>
      <c r="Q14" s="468" t="s">
        <v>126</v>
      </c>
      <c r="R14" s="428" t="s">
        <v>66</v>
      </c>
      <c r="S14" s="470" t="s">
        <v>127</v>
      </c>
      <c r="T14" s="428" t="s">
        <v>66</v>
      </c>
      <c r="U14" s="431" t="s">
        <v>156</v>
      </c>
      <c r="V14" s="434" t="s">
        <v>141</v>
      </c>
    </row>
    <row r="15" spans="1:22" ht="13.5" customHeight="1">
      <c r="A15" s="432"/>
      <c r="B15" s="454"/>
      <c r="C15" s="459"/>
      <c r="D15" s="459"/>
      <c r="E15" s="459"/>
      <c r="F15" s="459"/>
      <c r="G15" s="459"/>
      <c r="H15" s="459"/>
      <c r="I15" s="459"/>
      <c r="J15" s="459"/>
      <c r="K15" s="452"/>
      <c r="L15" s="429"/>
      <c r="M15" s="283"/>
      <c r="N15" s="284"/>
      <c r="O15" s="452"/>
      <c r="P15" s="454"/>
      <c r="Q15" s="469"/>
      <c r="R15" s="430"/>
      <c r="S15" s="430"/>
      <c r="T15" s="429"/>
      <c r="U15" s="432"/>
      <c r="V15" s="435"/>
    </row>
    <row r="16" spans="1:22" ht="16.5" customHeight="1">
      <c r="A16" s="432"/>
      <c r="B16" s="454"/>
      <c r="C16" s="459"/>
      <c r="D16" s="459"/>
      <c r="E16" s="459"/>
      <c r="F16" s="459"/>
      <c r="G16" s="459"/>
      <c r="H16" s="459"/>
      <c r="I16" s="459"/>
      <c r="J16" s="459"/>
      <c r="K16" s="452"/>
      <c r="L16" s="429"/>
      <c r="M16" s="285" t="s">
        <v>64</v>
      </c>
      <c r="N16" s="286" t="s">
        <v>65</v>
      </c>
      <c r="O16" s="452"/>
      <c r="P16" s="454"/>
      <c r="Q16" s="469"/>
      <c r="R16" s="430"/>
      <c r="S16" s="430"/>
      <c r="T16" s="430"/>
      <c r="U16" s="432"/>
      <c r="V16" s="435"/>
    </row>
    <row r="17" spans="1:22" ht="13.5" customHeight="1">
      <c r="A17" s="287"/>
      <c r="B17" s="454"/>
      <c r="C17" s="459"/>
      <c r="D17" s="459"/>
      <c r="E17" s="459"/>
      <c r="F17" s="459"/>
      <c r="G17" s="459"/>
      <c r="H17" s="459"/>
      <c r="I17" s="459"/>
      <c r="J17" s="459"/>
      <c r="K17" s="452"/>
      <c r="L17" s="429"/>
      <c r="M17" s="288"/>
      <c r="N17" s="286"/>
      <c r="O17" s="452"/>
      <c r="P17" s="454"/>
      <c r="Q17" s="469"/>
      <c r="R17" s="430"/>
      <c r="S17" s="430"/>
      <c r="T17" s="430"/>
      <c r="U17" s="432"/>
      <c r="V17" s="435"/>
    </row>
    <row r="18" spans="1:22" ht="11.25" customHeight="1">
      <c r="A18" s="289"/>
      <c r="B18" s="290"/>
      <c r="C18" s="291"/>
      <c r="D18" s="291"/>
      <c r="E18" s="291"/>
      <c r="F18" s="291"/>
      <c r="G18" s="291"/>
      <c r="H18" s="291"/>
      <c r="I18" s="291"/>
      <c r="J18" s="291"/>
      <c r="K18" s="292"/>
      <c r="L18" s="293"/>
      <c r="M18" s="294"/>
      <c r="N18" s="295"/>
      <c r="O18" s="295"/>
      <c r="P18" s="296"/>
      <c r="Q18" s="297"/>
      <c r="R18" s="298"/>
      <c r="S18" s="298"/>
      <c r="T18" s="298"/>
      <c r="U18" s="433"/>
      <c r="V18" s="299"/>
    </row>
    <row r="19" spans="1:22" s="268" customFormat="1" ht="27.75" customHeight="1">
      <c r="A19" s="300" t="s">
        <v>9</v>
      </c>
      <c r="B19" s="462" t="str">
        <f>IF(基本情報入力シート!C53="","",基本情報入力シート!C53)</f>
        <v>1334567890</v>
      </c>
      <c r="C19" s="463"/>
      <c r="D19" s="463"/>
      <c r="E19" s="463"/>
      <c r="F19" s="463"/>
      <c r="G19" s="463"/>
      <c r="H19" s="463"/>
      <c r="I19" s="463"/>
      <c r="J19" s="463"/>
      <c r="K19" s="464"/>
      <c r="L19" s="301" t="str">
        <f>IF(基本情報入力シート!M53="","",基本情報入力シート!M53)</f>
        <v>東京都</v>
      </c>
      <c r="M19" s="302" t="str">
        <f>IF(基本情報入力シート!R53="","",基本情報入力シート!R53)</f>
        <v>東京都</v>
      </c>
      <c r="N19" s="302" t="str">
        <f>IF(基本情報入力シート!W53="","",基本情報入力シート!W53)</f>
        <v>千代田区</v>
      </c>
      <c r="O19" s="303" t="str">
        <f>IF(基本情報入力シート!X53="","",基本情報入力シート!X53)</f>
        <v>介護保険事業所名称０１</v>
      </c>
      <c r="P19" s="304" t="str">
        <f>IF(基本情報入力シート!Y53="","",基本情報入力シート!Y53)</f>
        <v>訪問介護</v>
      </c>
      <c r="Q19" s="305" t="s">
        <v>197</v>
      </c>
      <c r="R19" s="306">
        <v>2941200</v>
      </c>
      <c r="S19" s="307"/>
      <c r="T19" s="308"/>
      <c r="U19" s="308"/>
      <c r="V19" s="309">
        <v>705888</v>
      </c>
    </row>
    <row r="20" spans="1:22" ht="27.75" customHeight="1">
      <c r="A20" s="310">
        <f>A19+1</f>
        <v>2</v>
      </c>
      <c r="B20" s="462">
        <f>IF(基本情報入力シート!C54="","",基本情報入力シート!C54)</f>
        <v>1334567890</v>
      </c>
      <c r="C20" s="463"/>
      <c r="D20" s="463"/>
      <c r="E20" s="463"/>
      <c r="F20" s="463"/>
      <c r="G20" s="463"/>
      <c r="H20" s="463"/>
      <c r="I20" s="463"/>
      <c r="J20" s="463"/>
      <c r="K20" s="464"/>
      <c r="L20" s="301" t="str">
        <f>IF(基本情報入力シート!M54="","",基本情報入力シート!M54)</f>
        <v>千代田区・中央区・港区</v>
      </c>
      <c r="M20" s="302" t="str">
        <f>IF(基本情報入力シート!R54="","",基本情報入力シート!R54)</f>
        <v>東京都</v>
      </c>
      <c r="N20" s="302" t="str">
        <f>IF(基本情報入力シート!W54="","",基本情報入力シート!W54)</f>
        <v>千代田区</v>
      </c>
      <c r="O20" s="303" t="str">
        <f>IF(基本情報入力シート!X54="","",基本情報入力シート!X54)</f>
        <v>介護保険事業所名称０１</v>
      </c>
      <c r="P20" s="304" t="str">
        <f>IF(基本情報入力シート!Y54="","",基本情報入力シート!Y54)</f>
        <v>訪問型サービス（総合事業）</v>
      </c>
      <c r="Q20" s="305" t="s">
        <v>197</v>
      </c>
      <c r="R20" s="306">
        <v>1436400</v>
      </c>
      <c r="S20" s="307"/>
      <c r="T20" s="308"/>
      <c r="U20" s="308"/>
      <c r="V20" s="309">
        <v>344736</v>
      </c>
    </row>
    <row r="21" spans="1:22" ht="27.75" customHeight="1">
      <c r="A21" s="310">
        <f t="shared" ref="A21:A84" si="0">A20+1</f>
        <v>3</v>
      </c>
      <c r="B21" s="462">
        <f>IF(基本情報入力シート!C55="","",基本情報入力シート!C55)</f>
        <v>1334567891</v>
      </c>
      <c r="C21" s="463"/>
      <c r="D21" s="463"/>
      <c r="E21" s="463"/>
      <c r="F21" s="463"/>
      <c r="G21" s="463"/>
      <c r="H21" s="463"/>
      <c r="I21" s="463"/>
      <c r="J21" s="463"/>
      <c r="K21" s="464"/>
      <c r="L21" s="301" t="str">
        <f>IF(基本情報入力シート!M55="","",基本情報入力シート!M55)</f>
        <v>東京都</v>
      </c>
      <c r="M21" s="302" t="str">
        <f>IF(基本情報入力シート!R55="","",基本情報入力シート!R55)</f>
        <v>東京都</v>
      </c>
      <c r="N21" s="302" t="str">
        <f>IF(基本情報入力シート!W55="","",基本情報入力シート!W55)</f>
        <v>豊島区</v>
      </c>
      <c r="O21" s="303" t="str">
        <f>IF(基本情報入力シート!X55="","",基本情報入力シート!X55)</f>
        <v>介護保険事業所名称０２</v>
      </c>
      <c r="P21" s="304" t="str">
        <f>IF(基本情報入力シート!Y55="","",基本情報入力シート!Y55)</f>
        <v>通所介護</v>
      </c>
      <c r="Q21" s="305" t="s">
        <v>197</v>
      </c>
      <c r="R21" s="306">
        <v>1968540</v>
      </c>
      <c r="S21" s="307" t="s">
        <v>211</v>
      </c>
      <c r="T21" s="308">
        <v>457800</v>
      </c>
      <c r="U21" s="308">
        <v>1</v>
      </c>
      <c r="V21" s="309"/>
    </row>
    <row r="22" spans="1:22" ht="27.75" customHeight="1">
      <c r="A22" s="310">
        <f t="shared" si="0"/>
        <v>4</v>
      </c>
      <c r="B22" s="462">
        <f>IF(基本情報入力シート!C56="","",基本情報入力シート!C56)</f>
        <v>1334567892</v>
      </c>
      <c r="C22" s="463"/>
      <c r="D22" s="463"/>
      <c r="E22" s="463"/>
      <c r="F22" s="463"/>
      <c r="G22" s="463"/>
      <c r="H22" s="463"/>
      <c r="I22" s="463"/>
      <c r="J22" s="463"/>
      <c r="K22" s="464"/>
      <c r="L22" s="301" t="str">
        <f>IF(基本情報入力シート!M56="","",基本情報入力シート!M56)</f>
        <v>横浜市</v>
      </c>
      <c r="M22" s="302" t="str">
        <f>IF(基本情報入力シート!R56="","",基本情報入力シート!R56)</f>
        <v>神奈川県</v>
      </c>
      <c r="N22" s="302" t="str">
        <f>IF(基本情報入力シート!W56="","",基本情報入力シート!W56)</f>
        <v>横浜市</v>
      </c>
      <c r="O22" s="303" t="str">
        <f>IF(基本情報入力シート!X56="","",基本情報入力シート!X56)</f>
        <v>介護保険事業所名称０３</v>
      </c>
      <c r="P22" s="304" t="str">
        <f>IF(基本情報入力シート!Y56="","",基本情報入力シート!Y56)</f>
        <v>（介護予防）小規模多機能型居宅介護</v>
      </c>
      <c r="Q22" s="305" t="s">
        <v>158</v>
      </c>
      <c r="R22" s="306">
        <v>5992704</v>
      </c>
      <c r="S22" s="307" t="s">
        <v>159</v>
      </c>
      <c r="T22" s="308">
        <v>881280</v>
      </c>
      <c r="U22" s="308">
        <v>1</v>
      </c>
      <c r="V22" s="309">
        <v>998784</v>
      </c>
    </row>
    <row r="23" spans="1:22" ht="27.75" customHeight="1">
      <c r="A23" s="310">
        <f t="shared" si="0"/>
        <v>5</v>
      </c>
      <c r="B23" s="462">
        <f>IF(基本情報入力シート!C57="","",基本情報入力シート!C57)</f>
        <v>1334567893</v>
      </c>
      <c r="C23" s="463"/>
      <c r="D23" s="463"/>
      <c r="E23" s="463"/>
      <c r="F23" s="463"/>
      <c r="G23" s="463"/>
      <c r="H23" s="463"/>
      <c r="I23" s="463"/>
      <c r="J23" s="463"/>
      <c r="K23" s="464"/>
      <c r="L23" s="301" t="str">
        <f>IF(基本情報入力シート!M57="","",基本情報入力シート!M57)</f>
        <v>千葉県</v>
      </c>
      <c r="M23" s="302" t="str">
        <f>IF(基本情報入力シート!R57="","",基本情報入力シート!R57)</f>
        <v>千葉県</v>
      </c>
      <c r="N23" s="302" t="str">
        <f>IF(基本情報入力シート!W57="","",基本情報入力シート!W57)</f>
        <v>千葉市</v>
      </c>
      <c r="O23" s="303" t="str">
        <f>IF(基本情報入力シート!X57="","",基本情報入力シート!X57)</f>
        <v>介護保険事業所名称０４</v>
      </c>
      <c r="P23" s="304" t="str">
        <f>IF(基本情報入力シート!Y57="","",基本情報入力シート!Y57)</f>
        <v>介護老人福祉施設</v>
      </c>
      <c r="Q23" s="305" t="s">
        <v>158</v>
      </c>
      <c r="R23" s="306">
        <v>23402016</v>
      </c>
      <c r="S23" s="307" t="s">
        <v>159</v>
      </c>
      <c r="T23" s="308">
        <v>7612704</v>
      </c>
      <c r="U23" s="308">
        <v>1</v>
      </c>
      <c r="V23" s="309">
        <v>4511232</v>
      </c>
    </row>
    <row r="24" spans="1:22" ht="27.75" customHeight="1">
      <c r="A24" s="310">
        <f t="shared" si="0"/>
        <v>6</v>
      </c>
      <c r="B24" s="462">
        <f>IF(基本情報入力シート!C58="","",基本情報入力シート!C58)</f>
        <v>1334567893</v>
      </c>
      <c r="C24" s="463"/>
      <c r="D24" s="463"/>
      <c r="E24" s="463"/>
      <c r="F24" s="463"/>
      <c r="G24" s="463"/>
      <c r="H24" s="463"/>
      <c r="I24" s="463"/>
      <c r="J24" s="463"/>
      <c r="K24" s="464"/>
      <c r="L24" s="301" t="str">
        <f>IF(基本情報入力シート!M58="","",基本情報入力シート!M58)</f>
        <v>千葉県</v>
      </c>
      <c r="M24" s="302" t="str">
        <f>IF(基本情報入力シート!R58="","",基本情報入力シート!R58)</f>
        <v>千葉県</v>
      </c>
      <c r="N24" s="302" t="str">
        <f>IF(基本情報入力シート!W58="","",基本情報入力シート!W58)</f>
        <v>千葉市</v>
      </c>
      <c r="O24" s="303" t="str">
        <f>IF(基本情報入力シート!X58="","",基本情報入力シート!X58)</f>
        <v>介護保険事業所名称０４</v>
      </c>
      <c r="P24" s="304" t="str">
        <f>IF(基本情報入力シート!Y58="","",基本情報入力シート!Y58)</f>
        <v>（介護予防）短期入所生活介護</v>
      </c>
      <c r="Q24" s="305" t="s">
        <v>158</v>
      </c>
      <c r="R24" s="306">
        <v>2340202</v>
      </c>
      <c r="S24" s="307" t="s">
        <v>159</v>
      </c>
      <c r="T24" s="308">
        <v>761270</v>
      </c>
      <c r="U24" s="308"/>
      <c r="V24" s="309">
        <v>451123</v>
      </c>
    </row>
    <row r="25" spans="1:22" ht="27.75" customHeight="1">
      <c r="A25" s="330">
        <f t="shared" si="0"/>
        <v>7</v>
      </c>
      <c r="B25" s="465" t="str">
        <f>IF(基本情報入力シート!C59="","",基本情報入力シート!C59)</f>
        <v>277420XXXX</v>
      </c>
      <c r="C25" s="466"/>
      <c r="D25" s="466"/>
      <c r="E25" s="466"/>
      <c r="F25" s="466"/>
      <c r="G25" s="466"/>
      <c r="H25" s="466"/>
      <c r="I25" s="466"/>
      <c r="J25" s="466"/>
      <c r="K25" s="467"/>
      <c r="L25" s="331" t="str">
        <f>IF(基本情報入力シート!M59="","",基本情報入力シート!M59)</f>
        <v>茨木市</v>
      </c>
      <c r="M25" s="332" t="str">
        <f>IF(基本情報入力シート!R59="","",基本情報入力シート!R59)</f>
        <v>大阪府</v>
      </c>
      <c r="N25" s="332" t="str">
        <f>IF(基本情報入力シート!W59="","",基本情報入力シート!W59)</f>
        <v>茨木市</v>
      </c>
      <c r="O25" s="333" t="str">
        <f>IF(基本情報入力シート!X59="","",基本情報入力シート!X59)</f>
        <v>茨木市事業所１</v>
      </c>
      <c r="P25" s="334" t="str">
        <f>IF(基本情報入力シート!Y59="","",基本情報入力シート!Y59)</f>
        <v>訪問介護</v>
      </c>
      <c r="Q25" s="337" t="s">
        <v>158</v>
      </c>
      <c r="R25" s="335" t="s">
        <v>322</v>
      </c>
      <c r="S25" s="307"/>
      <c r="T25" s="336" t="s">
        <v>323</v>
      </c>
      <c r="U25" s="308"/>
      <c r="V25" s="340" t="s">
        <v>323</v>
      </c>
    </row>
    <row r="26" spans="1:22" ht="27.75" customHeight="1">
      <c r="A26" s="330">
        <f t="shared" si="0"/>
        <v>8</v>
      </c>
      <c r="B26" s="465" t="str">
        <f>IF(基本情報入力シート!C60="","",基本情報入力シート!C60)</f>
        <v>277420XXXX</v>
      </c>
      <c r="C26" s="466"/>
      <c r="D26" s="466"/>
      <c r="E26" s="466"/>
      <c r="F26" s="466"/>
      <c r="G26" s="466"/>
      <c r="H26" s="466"/>
      <c r="I26" s="466"/>
      <c r="J26" s="466"/>
      <c r="K26" s="467"/>
      <c r="L26" s="331" t="str">
        <f>IF(基本情報入力シート!M60="","",基本情報入力シート!M60)</f>
        <v>茨木市、摂津市</v>
      </c>
      <c r="M26" s="332" t="str">
        <f>IF(基本情報入力シート!R60="","",基本情報入力シート!R60)</f>
        <v>大阪府</v>
      </c>
      <c r="N26" s="332" t="str">
        <f>IF(基本情報入力シート!W60="","",基本情報入力シート!W60)</f>
        <v>茨木市</v>
      </c>
      <c r="O26" s="333" t="str">
        <f>IF(基本情報入力シート!X60="","",基本情報入力シート!X60)</f>
        <v>茨木市事業所１</v>
      </c>
      <c r="P26" s="334" t="str">
        <f>IF(基本情報入力シート!Y60="","",基本情報入力シート!Y60)</f>
        <v>訪問型サービス（総合事業）</v>
      </c>
      <c r="Q26" s="337" t="s">
        <v>158</v>
      </c>
      <c r="R26" s="338" t="s">
        <v>320</v>
      </c>
      <c r="S26" s="307"/>
      <c r="T26" s="339" t="s">
        <v>320</v>
      </c>
      <c r="U26" s="308"/>
      <c r="V26" s="343" t="s">
        <v>321</v>
      </c>
    </row>
    <row r="27" spans="1:22" ht="27.75" customHeight="1">
      <c r="A27" s="310">
        <f t="shared" si="0"/>
        <v>9</v>
      </c>
      <c r="B27" s="465" t="str">
        <f>IF(基本情報入力シート!C61="","",基本情報入力シート!C61)</f>
        <v>277420XXXX</v>
      </c>
      <c r="C27" s="466"/>
      <c r="D27" s="466"/>
      <c r="E27" s="466"/>
      <c r="F27" s="466"/>
      <c r="G27" s="466"/>
      <c r="H27" s="466"/>
      <c r="I27" s="466"/>
      <c r="J27" s="466"/>
      <c r="K27" s="467"/>
      <c r="L27" s="331" t="str">
        <f>IF(基本情報入力シート!M61="","",基本情報入力シート!M61)</f>
        <v>高槻市・吹田市</v>
      </c>
      <c r="M27" s="332" t="str">
        <f>IF(基本情報入力シート!R61="","",基本情報入力シート!R61)</f>
        <v>大阪府</v>
      </c>
      <c r="N27" s="332" t="str">
        <f>IF(基本情報入力シート!W61="","",基本情報入力シート!W61)</f>
        <v>茨木市</v>
      </c>
      <c r="O27" s="333" t="str">
        <f>IF(基本情報入力シート!X61="","",基本情報入力シート!X61)</f>
        <v>茨木市事業所１</v>
      </c>
      <c r="P27" s="334" t="str">
        <f>IF(基本情報入力シート!Y61="","",基本情報入力シート!Y61)</f>
        <v>訪問型サービス（総合事業）</v>
      </c>
      <c r="Q27" s="337" t="s">
        <v>158</v>
      </c>
      <c r="R27" s="338" t="s">
        <v>320</v>
      </c>
      <c r="S27" s="307"/>
      <c r="T27" s="339" t="s">
        <v>320</v>
      </c>
      <c r="U27" s="308"/>
      <c r="V27" s="343" t="s">
        <v>321</v>
      </c>
    </row>
    <row r="28" spans="1:22" ht="27.75" customHeight="1">
      <c r="A28" s="310">
        <f t="shared" si="0"/>
        <v>10</v>
      </c>
      <c r="B28" s="462" t="str">
        <f>IF(基本情報入力シート!C62="","",基本情報入力シート!C62)</f>
        <v/>
      </c>
      <c r="C28" s="463"/>
      <c r="D28" s="463"/>
      <c r="E28" s="463"/>
      <c r="F28" s="463"/>
      <c r="G28" s="463"/>
      <c r="H28" s="463"/>
      <c r="I28" s="463"/>
      <c r="J28" s="463"/>
      <c r="K28" s="464"/>
      <c r="L28" s="301" t="str">
        <f>IF(基本情報入力シート!M62="","",基本情報入力シート!M62)</f>
        <v/>
      </c>
      <c r="M28" s="302" t="str">
        <f>IF(基本情報入力シート!R62="","",基本情報入力シート!R62)</f>
        <v/>
      </c>
      <c r="N28" s="302" t="str">
        <f>IF(基本情報入力シート!W62="","",基本情報入力シート!W62)</f>
        <v/>
      </c>
      <c r="O28" s="303" t="str">
        <f>IF(基本情報入力シート!X62="","",基本情報入力シート!X62)</f>
        <v/>
      </c>
      <c r="P28" s="304" t="str">
        <f>IF(基本情報入力シート!Y62="","",基本情報入力シート!Y62)</f>
        <v/>
      </c>
      <c r="Q28" s="305"/>
      <c r="R28" s="306"/>
      <c r="S28" s="307"/>
      <c r="T28" s="308"/>
      <c r="U28" s="308"/>
      <c r="V28" s="309"/>
    </row>
    <row r="29" spans="1:22" ht="27.75" customHeight="1">
      <c r="A29" s="310">
        <f t="shared" si="0"/>
        <v>11</v>
      </c>
      <c r="B29" s="462" t="str">
        <f>IF(基本情報入力シート!C63="","",基本情報入力シート!C63)</f>
        <v/>
      </c>
      <c r="C29" s="463"/>
      <c r="D29" s="463"/>
      <c r="E29" s="463"/>
      <c r="F29" s="463"/>
      <c r="G29" s="463"/>
      <c r="H29" s="463"/>
      <c r="I29" s="463"/>
      <c r="J29" s="463"/>
      <c r="K29" s="464"/>
      <c r="L29" s="301" t="str">
        <f>IF(基本情報入力シート!M63="","",基本情報入力シート!M63)</f>
        <v/>
      </c>
      <c r="M29" s="302" t="str">
        <f>IF(基本情報入力シート!R63="","",基本情報入力シート!R63)</f>
        <v/>
      </c>
      <c r="N29" s="302" t="str">
        <f>IF(基本情報入力シート!W63="","",基本情報入力シート!W63)</f>
        <v/>
      </c>
      <c r="O29" s="303" t="str">
        <f>IF(基本情報入力シート!X63="","",基本情報入力シート!X63)</f>
        <v/>
      </c>
      <c r="P29" s="304" t="str">
        <f>IF(基本情報入力シート!Y63="","",基本情報入力シート!Y63)</f>
        <v/>
      </c>
      <c r="Q29" s="305"/>
      <c r="R29" s="306"/>
      <c r="S29" s="307"/>
      <c r="T29" s="308"/>
      <c r="U29" s="308"/>
      <c r="V29" s="309"/>
    </row>
    <row r="30" spans="1:22" ht="27.75" customHeight="1">
      <c r="A30" s="310">
        <f t="shared" si="0"/>
        <v>12</v>
      </c>
      <c r="B30" s="462" t="str">
        <f>IF(基本情報入力シート!C64="","",基本情報入力シート!C64)</f>
        <v/>
      </c>
      <c r="C30" s="463"/>
      <c r="D30" s="463"/>
      <c r="E30" s="463"/>
      <c r="F30" s="463"/>
      <c r="G30" s="463"/>
      <c r="H30" s="463"/>
      <c r="I30" s="463"/>
      <c r="J30" s="463"/>
      <c r="K30" s="464"/>
      <c r="L30" s="301" t="str">
        <f>IF(基本情報入力シート!M64="","",基本情報入力シート!M64)</f>
        <v/>
      </c>
      <c r="M30" s="302" t="str">
        <f>IF(基本情報入力シート!R64="","",基本情報入力シート!R64)</f>
        <v/>
      </c>
      <c r="N30" s="302" t="str">
        <f>IF(基本情報入力シート!W64="","",基本情報入力シート!W64)</f>
        <v/>
      </c>
      <c r="O30" s="303" t="str">
        <f>IF(基本情報入力シート!X64="","",基本情報入力シート!X64)</f>
        <v/>
      </c>
      <c r="P30" s="304" t="str">
        <f>IF(基本情報入力シート!Y64="","",基本情報入力シート!Y64)</f>
        <v/>
      </c>
      <c r="Q30" s="311"/>
      <c r="R30" s="312"/>
      <c r="S30" s="313"/>
      <c r="T30" s="314"/>
      <c r="U30" s="314"/>
      <c r="V30" s="315"/>
    </row>
    <row r="31" spans="1:22" ht="27.75" customHeight="1">
      <c r="A31" s="310">
        <f t="shared" si="0"/>
        <v>13</v>
      </c>
      <c r="B31" s="462" t="str">
        <f>IF(基本情報入力シート!C65="","",基本情報入力シート!C65)</f>
        <v/>
      </c>
      <c r="C31" s="463"/>
      <c r="D31" s="463"/>
      <c r="E31" s="463"/>
      <c r="F31" s="463"/>
      <c r="G31" s="463"/>
      <c r="H31" s="463"/>
      <c r="I31" s="463"/>
      <c r="J31" s="463"/>
      <c r="K31" s="464"/>
      <c r="L31" s="301" t="str">
        <f>IF(基本情報入力シート!M65="","",基本情報入力シート!M65)</f>
        <v/>
      </c>
      <c r="M31" s="302" t="str">
        <f>IF(基本情報入力シート!R65="","",基本情報入力シート!R65)</f>
        <v/>
      </c>
      <c r="N31" s="302" t="str">
        <f>IF(基本情報入力シート!W65="","",基本情報入力シート!W65)</f>
        <v/>
      </c>
      <c r="O31" s="303" t="str">
        <f>IF(基本情報入力シート!X65="","",基本情報入力シート!X65)</f>
        <v/>
      </c>
      <c r="P31" s="304" t="str">
        <f>IF(基本情報入力シート!Y65="","",基本情報入力シート!Y65)</f>
        <v/>
      </c>
      <c r="Q31" s="311"/>
      <c r="R31" s="312"/>
      <c r="S31" s="313"/>
      <c r="T31" s="314"/>
      <c r="U31" s="314"/>
      <c r="V31" s="315"/>
    </row>
    <row r="32" spans="1:22" ht="27.75" customHeight="1">
      <c r="A32" s="310">
        <f t="shared" si="0"/>
        <v>14</v>
      </c>
      <c r="B32" s="462" t="str">
        <f>IF(基本情報入力シート!C66="","",基本情報入力シート!C66)</f>
        <v/>
      </c>
      <c r="C32" s="463"/>
      <c r="D32" s="463"/>
      <c r="E32" s="463"/>
      <c r="F32" s="463"/>
      <c r="G32" s="463"/>
      <c r="H32" s="463"/>
      <c r="I32" s="463"/>
      <c r="J32" s="463"/>
      <c r="K32" s="464"/>
      <c r="L32" s="301" t="str">
        <f>IF(基本情報入力シート!M66="","",基本情報入力シート!M66)</f>
        <v/>
      </c>
      <c r="M32" s="302" t="str">
        <f>IF(基本情報入力シート!R66="","",基本情報入力シート!R66)</f>
        <v/>
      </c>
      <c r="N32" s="302" t="str">
        <f>IF(基本情報入力シート!W66="","",基本情報入力シート!W66)</f>
        <v/>
      </c>
      <c r="O32" s="303" t="str">
        <f>IF(基本情報入力シート!X66="","",基本情報入力シート!X66)</f>
        <v/>
      </c>
      <c r="P32" s="304" t="str">
        <f>IF(基本情報入力シート!Y66="","",基本情報入力シート!Y66)</f>
        <v/>
      </c>
      <c r="Q32" s="311"/>
      <c r="R32" s="312"/>
      <c r="S32" s="313"/>
      <c r="T32" s="314"/>
      <c r="U32" s="314"/>
      <c r="V32" s="315"/>
    </row>
    <row r="33" spans="1:22" ht="27.75" customHeight="1">
      <c r="A33" s="310">
        <f t="shared" si="0"/>
        <v>15</v>
      </c>
      <c r="B33" s="462" t="str">
        <f>IF(基本情報入力シート!C67="","",基本情報入力シート!C67)</f>
        <v/>
      </c>
      <c r="C33" s="463"/>
      <c r="D33" s="463"/>
      <c r="E33" s="463"/>
      <c r="F33" s="463"/>
      <c r="G33" s="463"/>
      <c r="H33" s="463"/>
      <c r="I33" s="463"/>
      <c r="J33" s="463"/>
      <c r="K33" s="464"/>
      <c r="L33" s="301" t="str">
        <f>IF(基本情報入力シート!M67="","",基本情報入力シート!M67)</f>
        <v/>
      </c>
      <c r="M33" s="302" t="str">
        <f>IF(基本情報入力シート!R67="","",基本情報入力シート!R67)</f>
        <v/>
      </c>
      <c r="N33" s="302" t="str">
        <f>IF(基本情報入力シート!W67="","",基本情報入力シート!W67)</f>
        <v/>
      </c>
      <c r="O33" s="303" t="str">
        <f>IF(基本情報入力シート!X67="","",基本情報入力シート!X67)</f>
        <v/>
      </c>
      <c r="P33" s="304" t="str">
        <f>IF(基本情報入力シート!Y67="","",基本情報入力シート!Y67)</f>
        <v/>
      </c>
      <c r="Q33" s="311"/>
      <c r="R33" s="312"/>
      <c r="S33" s="313"/>
      <c r="T33" s="314"/>
      <c r="U33" s="314"/>
      <c r="V33" s="315"/>
    </row>
    <row r="34" spans="1:22" ht="27.75" customHeight="1">
      <c r="A34" s="310">
        <f t="shared" si="0"/>
        <v>16</v>
      </c>
      <c r="B34" s="462" t="str">
        <f>IF(基本情報入力シート!C68="","",基本情報入力シート!C68)</f>
        <v/>
      </c>
      <c r="C34" s="463"/>
      <c r="D34" s="463"/>
      <c r="E34" s="463"/>
      <c r="F34" s="463"/>
      <c r="G34" s="463"/>
      <c r="H34" s="463"/>
      <c r="I34" s="463"/>
      <c r="J34" s="463"/>
      <c r="K34" s="464"/>
      <c r="L34" s="301" t="str">
        <f>IF(基本情報入力シート!M68="","",基本情報入力シート!M68)</f>
        <v/>
      </c>
      <c r="M34" s="302" t="str">
        <f>IF(基本情報入力シート!R68="","",基本情報入力シート!R68)</f>
        <v/>
      </c>
      <c r="N34" s="302" t="str">
        <f>IF(基本情報入力シート!W68="","",基本情報入力シート!W68)</f>
        <v/>
      </c>
      <c r="O34" s="303" t="str">
        <f>IF(基本情報入力シート!X68="","",基本情報入力シート!X68)</f>
        <v/>
      </c>
      <c r="P34" s="304" t="str">
        <f>IF(基本情報入力シート!Y68="","",基本情報入力シート!Y68)</f>
        <v/>
      </c>
      <c r="Q34" s="311"/>
      <c r="R34" s="312"/>
      <c r="S34" s="313"/>
      <c r="T34" s="314"/>
      <c r="U34" s="314"/>
      <c r="V34" s="315"/>
    </row>
    <row r="35" spans="1:22" ht="27.75" customHeight="1">
      <c r="A35" s="310">
        <f t="shared" si="0"/>
        <v>17</v>
      </c>
      <c r="B35" s="462" t="str">
        <f>IF(基本情報入力シート!C69="","",基本情報入力シート!C69)</f>
        <v/>
      </c>
      <c r="C35" s="463"/>
      <c r="D35" s="463"/>
      <c r="E35" s="463"/>
      <c r="F35" s="463"/>
      <c r="G35" s="463"/>
      <c r="H35" s="463"/>
      <c r="I35" s="463"/>
      <c r="J35" s="463"/>
      <c r="K35" s="464"/>
      <c r="L35" s="301" t="str">
        <f>IF(基本情報入力シート!M69="","",基本情報入力シート!M69)</f>
        <v/>
      </c>
      <c r="M35" s="302" t="str">
        <f>IF(基本情報入力シート!R69="","",基本情報入力シート!R69)</f>
        <v/>
      </c>
      <c r="N35" s="302" t="str">
        <f>IF(基本情報入力シート!W69="","",基本情報入力シート!W69)</f>
        <v/>
      </c>
      <c r="O35" s="303" t="str">
        <f>IF(基本情報入力シート!X69="","",基本情報入力シート!X69)</f>
        <v/>
      </c>
      <c r="P35" s="304" t="str">
        <f>IF(基本情報入力シート!Y69="","",基本情報入力シート!Y69)</f>
        <v/>
      </c>
      <c r="Q35" s="311"/>
      <c r="R35" s="312"/>
      <c r="S35" s="313"/>
      <c r="T35" s="314"/>
      <c r="U35" s="314"/>
      <c r="V35" s="315"/>
    </row>
    <row r="36" spans="1:22" ht="27.75" customHeight="1">
      <c r="A36" s="310">
        <f t="shared" si="0"/>
        <v>18</v>
      </c>
      <c r="B36" s="462" t="str">
        <f>IF(基本情報入力シート!C70="","",基本情報入力シート!C70)</f>
        <v/>
      </c>
      <c r="C36" s="463"/>
      <c r="D36" s="463"/>
      <c r="E36" s="463"/>
      <c r="F36" s="463"/>
      <c r="G36" s="463"/>
      <c r="H36" s="463"/>
      <c r="I36" s="463"/>
      <c r="J36" s="463"/>
      <c r="K36" s="464"/>
      <c r="L36" s="301" t="str">
        <f>IF(基本情報入力シート!M70="","",基本情報入力シート!M70)</f>
        <v/>
      </c>
      <c r="M36" s="302" t="str">
        <f>IF(基本情報入力シート!R70="","",基本情報入力シート!R70)</f>
        <v/>
      </c>
      <c r="N36" s="302" t="str">
        <f>IF(基本情報入力シート!W70="","",基本情報入力シート!W70)</f>
        <v/>
      </c>
      <c r="O36" s="303" t="str">
        <f>IF(基本情報入力シート!X70="","",基本情報入力シート!X70)</f>
        <v/>
      </c>
      <c r="P36" s="304" t="str">
        <f>IF(基本情報入力シート!Y70="","",基本情報入力シート!Y70)</f>
        <v/>
      </c>
      <c r="Q36" s="311"/>
      <c r="R36" s="312"/>
      <c r="S36" s="313"/>
      <c r="T36" s="314"/>
      <c r="U36" s="314"/>
      <c r="V36" s="315"/>
    </row>
    <row r="37" spans="1:22" ht="27.75" customHeight="1">
      <c r="A37" s="310">
        <f t="shared" si="0"/>
        <v>19</v>
      </c>
      <c r="B37" s="462" t="str">
        <f>IF(基本情報入力シート!C71="","",基本情報入力シート!C71)</f>
        <v/>
      </c>
      <c r="C37" s="463"/>
      <c r="D37" s="463"/>
      <c r="E37" s="463"/>
      <c r="F37" s="463"/>
      <c r="G37" s="463"/>
      <c r="H37" s="463"/>
      <c r="I37" s="463"/>
      <c r="J37" s="463"/>
      <c r="K37" s="464"/>
      <c r="L37" s="301" t="str">
        <f>IF(基本情報入力シート!M71="","",基本情報入力シート!M71)</f>
        <v/>
      </c>
      <c r="M37" s="302" t="str">
        <f>IF(基本情報入力シート!R71="","",基本情報入力シート!R71)</f>
        <v/>
      </c>
      <c r="N37" s="302" t="str">
        <f>IF(基本情報入力シート!W71="","",基本情報入力シート!W71)</f>
        <v/>
      </c>
      <c r="O37" s="303" t="str">
        <f>IF(基本情報入力シート!X71="","",基本情報入力シート!X71)</f>
        <v/>
      </c>
      <c r="P37" s="304" t="str">
        <f>IF(基本情報入力シート!Y71="","",基本情報入力シート!Y71)</f>
        <v/>
      </c>
      <c r="Q37" s="311"/>
      <c r="R37" s="312"/>
      <c r="S37" s="313"/>
      <c r="T37" s="314"/>
      <c r="U37" s="314"/>
      <c r="V37" s="315"/>
    </row>
    <row r="38" spans="1:22" ht="27.75" customHeight="1">
      <c r="A38" s="310">
        <f t="shared" si="0"/>
        <v>20</v>
      </c>
      <c r="B38" s="462" t="str">
        <f>IF(基本情報入力シート!C72="","",基本情報入力シート!C72)</f>
        <v/>
      </c>
      <c r="C38" s="463"/>
      <c r="D38" s="463"/>
      <c r="E38" s="463"/>
      <c r="F38" s="463"/>
      <c r="G38" s="463"/>
      <c r="H38" s="463"/>
      <c r="I38" s="463"/>
      <c r="J38" s="463"/>
      <c r="K38" s="464"/>
      <c r="L38" s="302" t="str">
        <f>IF(基本情報入力シート!M72="","",基本情報入力シート!M72)</f>
        <v/>
      </c>
      <c r="M38" s="302" t="str">
        <f>IF(基本情報入力シート!R72="","",基本情報入力シート!R72)</f>
        <v/>
      </c>
      <c r="N38" s="302" t="str">
        <f>IF(基本情報入力シート!W72="","",基本情報入力シート!W72)</f>
        <v/>
      </c>
      <c r="O38" s="316" t="str">
        <f>IF(基本情報入力シート!X72="","",基本情報入力シート!X72)</f>
        <v/>
      </c>
      <c r="P38" s="317" t="str">
        <f>IF(基本情報入力シート!Y72="","",基本情報入力シート!Y72)</f>
        <v/>
      </c>
      <c r="Q38" s="311"/>
      <c r="R38" s="312"/>
      <c r="S38" s="313"/>
      <c r="T38" s="314"/>
      <c r="U38" s="314"/>
      <c r="V38" s="315"/>
    </row>
    <row r="39" spans="1:22" ht="27.75" customHeight="1">
      <c r="A39" s="310">
        <f t="shared" si="0"/>
        <v>21</v>
      </c>
      <c r="B39" s="462" t="str">
        <f>IF(基本情報入力シート!C73="","",基本情報入力シート!C73)</f>
        <v/>
      </c>
      <c r="C39" s="463"/>
      <c r="D39" s="463"/>
      <c r="E39" s="463"/>
      <c r="F39" s="463"/>
      <c r="G39" s="463"/>
      <c r="H39" s="463"/>
      <c r="I39" s="463"/>
      <c r="J39" s="463"/>
      <c r="K39" s="464"/>
      <c r="L39" s="301" t="str">
        <f>IF(基本情報入力シート!M73="","",基本情報入力シート!M73)</f>
        <v/>
      </c>
      <c r="M39" s="302" t="str">
        <f>IF(基本情報入力シート!R73="","",基本情報入力シート!R73)</f>
        <v/>
      </c>
      <c r="N39" s="302" t="str">
        <f>IF(基本情報入力シート!W73="","",基本情報入力シート!W73)</f>
        <v/>
      </c>
      <c r="O39" s="303" t="str">
        <f>IF(基本情報入力シート!X73="","",基本情報入力シート!X73)</f>
        <v/>
      </c>
      <c r="P39" s="304" t="str">
        <f>IF(基本情報入力シート!Y73="","",基本情報入力シート!Y73)</f>
        <v/>
      </c>
      <c r="Q39" s="311"/>
      <c r="R39" s="312"/>
      <c r="S39" s="313"/>
      <c r="T39" s="314"/>
      <c r="U39" s="314"/>
      <c r="V39" s="315"/>
    </row>
    <row r="40" spans="1:22" ht="27.75" customHeight="1">
      <c r="A40" s="310">
        <f t="shared" si="0"/>
        <v>22</v>
      </c>
      <c r="B40" s="462" t="str">
        <f>IF(基本情報入力シート!C74="","",基本情報入力シート!C74)</f>
        <v/>
      </c>
      <c r="C40" s="463"/>
      <c r="D40" s="463"/>
      <c r="E40" s="463"/>
      <c r="F40" s="463"/>
      <c r="G40" s="463"/>
      <c r="H40" s="463"/>
      <c r="I40" s="463"/>
      <c r="J40" s="463"/>
      <c r="K40" s="464"/>
      <c r="L40" s="301" t="str">
        <f>IF(基本情報入力シート!M74="","",基本情報入力シート!M74)</f>
        <v/>
      </c>
      <c r="M40" s="302" t="str">
        <f>IF(基本情報入力シート!R74="","",基本情報入力シート!R74)</f>
        <v/>
      </c>
      <c r="N40" s="302" t="str">
        <f>IF(基本情報入力シート!W74="","",基本情報入力シート!W74)</f>
        <v/>
      </c>
      <c r="O40" s="303" t="str">
        <f>IF(基本情報入力シート!X74="","",基本情報入力シート!X74)</f>
        <v/>
      </c>
      <c r="P40" s="304" t="str">
        <f>IF(基本情報入力シート!Y74="","",基本情報入力シート!Y74)</f>
        <v/>
      </c>
      <c r="Q40" s="311"/>
      <c r="R40" s="312"/>
      <c r="S40" s="313"/>
      <c r="T40" s="314"/>
      <c r="U40" s="314"/>
      <c r="V40" s="315"/>
    </row>
    <row r="41" spans="1:22" ht="27.75" customHeight="1">
      <c r="A41" s="310">
        <f t="shared" si="0"/>
        <v>23</v>
      </c>
      <c r="B41" s="462" t="str">
        <f>IF(基本情報入力シート!C75="","",基本情報入力シート!C75)</f>
        <v/>
      </c>
      <c r="C41" s="463"/>
      <c r="D41" s="463"/>
      <c r="E41" s="463"/>
      <c r="F41" s="463"/>
      <c r="G41" s="463"/>
      <c r="H41" s="463"/>
      <c r="I41" s="463"/>
      <c r="J41" s="463"/>
      <c r="K41" s="464"/>
      <c r="L41" s="301" t="str">
        <f>IF(基本情報入力シート!M75="","",基本情報入力シート!M75)</f>
        <v/>
      </c>
      <c r="M41" s="302" t="str">
        <f>IF(基本情報入力シート!R75="","",基本情報入力シート!R75)</f>
        <v/>
      </c>
      <c r="N41" s="302" t="str">
        <f>IF(基本情報入力シート!W75="","",基本情報入力シート!W75)</f>
        <v/>
      </c>
      <c r="O41" s="303" t="str">
        <f>IF(基本情報入力シート!X75="","",基本情報入力シート!X75)</f>
        <v/>
      </c>
      <c r="P41" s="304" t="str">
        <f>IF(基本情報入力シート!Y75="","",基本情報入力シート!Y75)</f>
        <v/>
      </c>
      <c r="Q41" s="311"/>
      <c r="R41" s="312"/>
      <c r="S41" s="313"/>
      <c r="T41" s="314"/>
      <c r="U41" s="314"/>
      <c r="V41" s="315"/>
    </row>
    <row r="42" spans="1:22" ht="27.75" customHeight="1">
      <c r="A42" s="310">
        <f t="shared" si="0"/>
        <v>24</v>
      </c>
      <c r="B42" s="462" t="str">
        <f>IF(基本情報入力シート!C76="","",基本情報入力シート!C76)</f>
        <v/>
      </c>
      <c r="C42" s="463"/>
      <c r="D42" s="463"/>
      <c r="E42" s="463"/>
      <c r="F42" s="463"/>
      <c r="G42" s="463"/>
      <c r="H42" s="463"/>
      <c r="I42" s="463"/>
      <c r="J42" s="463"/>
      <c r="K42" s="464"/>
      <c r="L42" s="301" t="str">
        <f>IF(基本情報入力シート!M76="","",基本情報入力シート!M76)</f>
        <v/>
      </c>
      <c r="M42" s="302" t="str">
        <f>IF(基本情報入力シート!R76="","",基本情報入力シート!R76)</f>
        <v/>
      </c>
      <c r="N42" s="302" t="str">
        <f>IF(基本情報入力シート!W76="","",基本情報入力シート!W76)</f>
        <v/>
      </c>
      <c r="O42" s="303" t="str">
        <f>IF(基本情報入力シート!X76="","",基本情報入力シート!X76)</f>
        <v/>
      </c>
      <c r="P42" s="304" t="str">
        <f>IF(基本情報入力シート!Y76="","",基本情報入力シート!Y76)</f>
        <v/>
      </c>
      <c r="Q42" s="311"/>
      <c r="R42" s="312"/>
      <c r="S42" s="313"/>
      <c r="T42" s="314"/>
      <c r="U42" s="314"/>
      <c r="V42" s="315"/>
    </row>
    <row r="43" spans="1:22" ht="27.75" customHeight="1">
      <c r="A43" s="310">
        <f t="shared" si="0"/>
        <v>25</v>
      </c>
      <c r="B43" s="462" t="str">
        <f>IF(基本情報入力シート!C77="","",基本情報入力シート!C77)</f>
        <v/>
      </c>
      <c r="C43" s="463"/>
      <c r="D43" s="463"/>
      <c r="E43" s="463"/>
      <c r="F43" s="463"/>
      <c r="G43" s="463"/>
      <c r="H43" s="463"/>
      <c r="I43" s="463"/>
      <c r="J43" s="463"/>
      <c r="K43" s="464"/>
      <c r="L43" s="301" t="str">
        <f>IF(基本情報入力シート!M77="","",基本情報入力シート!M77)</f>
        <v/>
      </c>
      <c r="M43" s="302" t="str">
        <f>IF(基本情報入力シート!R77="","",基本情報入力シート!R77)</f>
        <v/>
      </c>
      <c r="N43" s="302" t="str">
        <f>IF(基本情報入力シート!W77="","",基本情報入力シート!W77)</f>
        <v/>
      </c>
      <c r="O43" s="303" t="str">
        <f>IF(基本情報入力シート!X77="","",基本情報入力シート!X77)</f>
        <v/>
      </c>
      <c r="P43" s="304" t="str">
        <f>IF(基本情報入力シート!Y77="","",基本情報入力シート!Y77)</f>
        <v/>
      </c>
      <c r="Q43" s="311"/>
      <c r="R43" s="312"/>
      <c r="S43" s="313"/>
      <c r="T43" s="314"/>
      <c r="U43" s="314"/>
      <c r="V43" s="315"/>
    </row>
    <row r="44" spans="1:22" ht="27.75" customHeight="1">
      <c r="A44" s="310">
        <f t="shared" si="0"/>
        <v>26</v>
      </c>
      <c r="B44" s="462" t="str">
        <f>IF(基本情報入力シート!C78="","",基本情報入力シート!C78)</f>
        <v/>
      </c>
      <c r="C44" s="463"/>
      <c r="D44" s="463"/>
      <c r="E44" s="463"/>
      <c r="F44" s="463"/>
      <c r="G44" s="463"/>
      <c r="H44" s="463"/>
      <c r="I44" s="463"/>
      <c r="J44" s="463"/>
      <c r="K44" s="464"/>
      <c r="L44" s="301" t="str">
        <f>IF(基本情報入力シート!M78="","",基本情報入力シート!M78)</f>
        <v/>
      </c>
      <c r="M44" s="302" t="str">
        <f>IF(基本情報入力シート!R78="","",基本情報入力シート!R78)</f>
        <v/>
      </c>
      <c r="N44" s="302" t="str">
        <f>IF(基本情報入力シート!W78="","",基本情報入力シート!W78)</f>
        <v/>
      </c>
      <c r="O44" s="303" t="str">
        <f>IF(基本情報入力シート!X78="","",基本情報入力シート!X78)</f>
        <v/>
      </c>
      <c r="P44" s="304" t="str">
        <f>IF(基本情報入力シート!Y78="","",基本情報入力シート!Y78)</f>
        <v/>
      </c>
      <c r="Q44" s="311"/>
      <c r="R44" s="312"/>
      <c r="S44" s="313"/>
      <c r="T44" s="314"/>
      <c r="U44" s="314"/>
      <c r="V44" s="315"/>
    </row>
    <row r="45" spans="1:22" ht="27.75" customHeight="1">
      <c r="A45" s="310">
        <f t="shared" si="0"/>
        <v>27</v>
      </c>
      <c r="B45" s="462" t="str">
        <f>IF(基本情報入力シート!C79="","",基本情報入力シート!C79)</f>
        <v/>
      </c>
      <c r="C45" s="463"/>
      <c r="D45" s="463"/>
      <c r="E45" s="463"/>
      <c r="F45" s="463"/>
      <c r="G45" s="463"/>
      <c r="H45" s="463"/>
      <c r="I45" s="463"/>
      <c r="J45" s="463"/>
      <c r="K45" s="464"/>
      <c r="L45" s="301" t="str">
        <f>IF(基本情報入力シート!M79="","",基本情報入力シート!M79)</f>
        <v/>
      </c>
      <c r="M45" s="302" t="str">
        <f>IF(基本情報入力シート!R79="","",基本情報入力シート!R79)</f>
        <v/>
      </c>
      <c r="N45" s="302" t="str">
        <f>IF(基本情報入力シート!W79="","",基本情報入力シート!W79)</f>
        <v/>
      </c>
      <c r="O45" s="303" t="str">
        <f>IF(基本情報入力シート!X79="","",基本情報入力シート!X79)</f>
        <v/>
      </c>
      <c r="P45" s="304" t="str">
        <f>IF(基本情報入力シート!Y79="","",基本情報入力シート!Y79)</f>
        <v/>
      </c>
      <c r="Q45" s="311"/>
      <c r="R45" s="312"/>
      <c r="S45" s="313"/>
      <c r="T45" s="314"/>
      <c r="U45" s="314"/>
      <c r="V45" s="315"/>
    </row>
    <row r="46" spans="1:22" ht="27.75" customHeight="1">
      <c r="A46" s="310">
        <f t="shared" si="0"/>
        <v>28</v>
      </c>
      <c r="B46" s="462" t="str">
        <f>IF(基本情報入力シート!C80="","",基本情報入力シート!C80)</f>
        <v/>
      </c>
      <c r="C46" s="463"/>
      <c r="D46" s="463"/>
      <c r="E46" s="463"/>
      <c r="F46" s="463"/>
      <c r="G46" s="463"/>
      <c r="H46" s="463"/>
      <c r="I46" s="463"/>
      <c r="J46" s="463"/>
      <c r="K46" s="464"/>
      <c r="L46" s="301" t="str">
        <f>IF(基本情報入力シート!M80="","",基本情報入力シート!M80)</f>
        <v/>
      </c>
      <c r="M46" s="302" t="str">
        <f>IF(基本情報入力シート!R80="","",基本情報入力シート!R80)</f>
        <v/>
      </c>
      <c r="N46" s="302" t="str">
        <f>IF(基本情報入力シート!W80="","",基本情報入力シート!W80)</f>
        <v/>
      </c>
      <c r="O46" s="303" t="str">
        <f>IF(基本情報入力シート!X80="","",基本情報入力シート!X80)</f>
        <v/>
      </c>
      <c r="P46" s="304" t="str">
        <f>IF(基本情報入力シート!Y80="","",基本情報入力シート!Y80)</f>
        <v/>
      </c>
      <c r="Q46" s="311"/>
      <c r="R46" s="312"/>
      <c r="S46" s="313"/>
      <c r="T46" s="314"/>
      <c r="U46" s="314"/>
      <c r="V46" s="315"/>
    </row>
    <row r="47" spans="1:22" ht="27.75" customHeight="1">
      <c r="A47" s="310">
        <f t="shared" si="0"/>
        <v>29</v>
      </c>
      <c r="B47" s="462" t="str">
        <f>IF(基本情報入力シート!C81="","",基本情報入力シート!C81)</f>
        <v/>
      </c>
      <c r="C47" s="463"/>
      <c r="D47" s="463"/>
      <c r="E47" s="463"/>
      <c r="F47" s="463"/>
      <c r="G47" s="463"/>
      <c r="H47" s="463"/>
      <c r="I47" s="463"/>
      <c r="J47" s="463"/>
      <c r="K47" s="464"/>
      <c r="L47" s="301" t="str">
        <f>IF(基本情報入力シート!M81="","",基本情報入力シート!M81)</f>
        <v/>
      </c>
      <c r="M47" s="302" t="str">
        <f>IF(基本情報入力シート!R81="","",基本情報入力シート!R81)</f>
        <v/>
      </c>
      <c r="N47" s="302" t="str">
        <f>IF(基本情報入力シート!W81="","",基本情報入力シート!W81)</f>
        <v/>
      </c>
      <c r="O47" s="303" t="str">
        <f>IF(基本情報入力シート!X81="","",基本情報入力シート!X81)</f>
        <v/>
      </c>
      <c r="P47" s="304" t="str">
        <f>IF(基本情報入力シート!Y81="","",基本情報入力シート!Y81)</f>
        <v/>
      </c>
      <c r="Q47" s="311"/>
      <c r="R47" s="312"/>
      <c r="S47" s="307"/>
      <c r="T47" s="308"/>
      <c r="U47" s="308"/>
      <c r="V47" s="309"/>
    </row>
    <row r="48" spans="1:22" ht="27.75" customHeight="1">
      <c r="A48" s="310">
        <f t="shared" si="0"/>
        <v>30</v>
      </c>
      <c r="B48" s="462" t="str">
        <f>IF(基本情報入力シート!C82="","",基本情報入力シート!C82)</f>
        <v/>
      </c>
      <c r="C48" s="463"/>
      <c r="D48" s="463"/>
      <c r="E48" s="463"/>
      <c r="F48" s="463"/>
      <c r="G48" s="463"/>
      <c r="H48" s="463"/>
      <c r="I48" s="463"/>
      <c r="J48" s="463"/>
      <c r="K48" s="464"/>
      <c r="L48" s="301" t="str">
        <f>IF(基本情報入力シート!M82="","",基本情報入力シート!M82)</f>
        <v/>
      </c>
      <c r="M48" s="302" t="str">
        <f>IF(基本情報入力シート!R82="","",基本情報入力シート!R82)</f>
        <v/>
      </c>
      <c r="N48" s="302" t="str">
        <f>IF(基本情報入力シート!W82="","",基本情報入力シート!W82)</f>
        <v/>
      </c>
      <c r="O48" s="303" t="str">
        <f>IF(基本情報入力シート!X82="","",基本情報入力シート!X82)</f>
        <v/>
      </c>
      <c r="P48" s="304" t="str">
        <f>IF(基本情報入力シート!Y82="","",基本情報入力シート!Y82)</f>
        <v/>
      </c>
      <c r="Q48" s="311"/>
      <c r="R48" s="312"/>
      <c r="S48" s="307"/>
      <c r="T48" s="308"/>
      <c r="U48" s="308"/>
      <c r="V48" s="309"/>
    </row>
    <row r="49" spans="1:22" ht="27.75" customHeight="1">
      <c r="A49" s="310">
        <f t="shared" si="0"/>
        <v>31</v>
      </c>
      <c r="B49" s="462" t="str">
        <f>IF(基本情報入力シート!C83="","",基本情報入力シート!C83)</f>
        <v/>
      </c>
      <c r="C49" s="463"/>
      <c r="D49" s="463"/>
      <c r="E49" s="463"/>
      <c r="F49" s="463"/>
      <c r="G49" s="463"/>
      <c r="H49" s="463"/>
      <c r="I49" s="463"/>
      <c r="J49" s="463"/>
      <c r="K49" s="464"/>
      <c r="L49" s="301" t="str">
        <f>IF(基本情報入力シート!M83="","",基本情報入力シート!M83)</f>
        <v/>
      </c>
      <c r="M49" s="302" t="str">
        <f>IF(基本情報入力シート!R83="","",基本情報入力シート!R83)</f>
        <v/>
      </c>
      <c r="N49" s="302" t="str">
        <f>IF(基本情報入力シート!W83="","",基本情報入力シート!W83)</f>
        <v/>
      </c>
      <c r="O49" s="303" t="str">
        <f>IF(基本情報入力シート!X83="","",基本情報入力シート!X83)</f>
        <v/>
      </c>
      <c r="P49" s="304" t="str">
        <f>IF(基本情報入力シート!Y83="","",基本情報入力シート!Y83)</f>
        <v/>
      </c>
      <c r="Q49" s="311"/>
      <c r="R49" s="312"/>
      <c r="S49" s="307"/>
      <c r="T49" s="308"/>
      <c r="U49" s="308"/>
      <c r="V49" s="309"/>
    </row>
    <row r="50" spans="1:22" ht="27.75" customHeight="1">
      <c r="A50" s="310">
        <f t="shared" si="0"/>
        <v>32</v>
      </c>
      <c r="B50" s="462" t="str">
        <f>IF(基本情報入力シート!C84="","",基本情報入力シート!C84)</f>
        <v/>
      </c>
      <c r="C50" s="463"/>
      <c r="D50" s="463"/>
      <c r="E50" s="463"/>
      <c r="F50" s="463"/>
      <c r="G50" s="463"/>
      <c r="H50" s="463"/>
      <c r="I50" s="463"/>
      <c r="J50" s="463"/>
      <c r="K50" s="464"/>
      <c r="L50" s="301" t="str">
        <f>IF(基本情報入力シート!M84="","",基本情報入力シート!M84)</f>
        <v/>
      </c>
      <c r="M50" s="302" t="str">
        <f>IF(基本情報入力シート!R84="","",基本情報入力シート!R84)</f>
        <v/>
      </c>
      <c r="N50" s="302" t="str">
        <f>IF(基本情報入力シート!W84="","",基本情報入力シート!W84)</f>
        <v/>
      </c>
      <c r="O50" s="303" t="str">
        <f>IF(基本情報入力シート!X84="","",基本情報入力シート!X84)</f>
        <v/>
      </c>
      <c r="P50" s="304" t="str">
        <f>IF(基本情報入力シート!Y84="","",基本情報入力シート!Y84)</f>
        <v/>
      </c>
      <c r="Q50" s="305"/>
      <c r="R50" s="306"/>
      <c r="S50" s="307"/>
      <c r="T50" s="308"/>
      <c r="U50" s="308"/>
      <c r="V50" s="309"/>
    </row>
    <row r="51" spans="1:22" ht="27.75" customHeight="1">
      <c r="A51" s="310">
        <f t="shared" si="0"/>
        <v>33</v>
      </c>
      <c r="B51" s="462" t="str">
        <f>IF(基本情報入力シート!C85="","",基本情報入力シート!C85)</f>
        <v/>
      </c>
      <c r="C51" s="463"/>
      <c r="D51" s="463"/>
      <c r="E51" s="463"/>
      <c r="F51" s="463"/>
      <c r="G51" s="463"/>
      <c r="H51" s="463"/>
      <c r="I51" s="463"/>
      <c r="J51" s="463"/>
      <c r="K51" s="464"/>
      <c r="L51" s="301" t="str">
        <f>IF(基本情報入力シート!M85="","",基本情報入力シート!M85)</f>
        <v/>
      </c>
      <c r="M51" s="302" t="str">
        <f>IF(基本情報入力シート!R85="","",基本情報入力シート!R85)</f>
        <v/>
      </c>
      <c r="N51" s="302" t="str">
        <f>IF(基本情報入力シート!W85="","",基本情報入力シート!W85)</f>
        <v/>
      </c>
      <c r="O51" s="303" t="str">
        <f>IF(基本情報入力シート!X85="","",基本情報入力シート!X85)</f>
        <v/>
      </c>
      <c r="P51" s="304" t="str">
        <f>IF(基本情報入力シート!Y85="","",基本情報入力シート!Y85)</f>
        <v/>
      </c>
      <c r="Q51" s="305"/>
      <c r="R51" s="306"/>
      <c r="S51" s="307"/>
      <c r="T51" s="308"/>
      <c r="U51" s="308"/>
      <c r="V51" s="309"/>
    </row>
    <row r="52" spans="1:22" ht="27.75" customHeight="1">
      <c r="A52" s="310">
        <f t="shared" si="0"/>
        <v>34</v>
      </c>
      <c r="B52" s="462" t="str">
        <f>IF(基本情報入力シート!C86="","",基本情報入力シート!C86)</f>
        <v/>
      </c>
      <c r="C52" s="463"/>
      <c r="D52" s="463"/>
      <c r="E52" s="463"/>
      <c r="F52" s="463"/>
      <c r="G52" s="463"/>
      <c r="H52" s="463"/>
      <c r="I52" s="463"/>
      <c r="J52" s="463"/>
      <c r="K52" s="464"/>
      <c r="L52" s="301" t="str">
        <f>IF(基本情報入力シート!M86="","",基本情報入力シート!M86)</f>
        <v/>
      </c>
      <c r="M52" s="302" t="str">
        <f>IF(基本情報入力シート!R86="","",基本情報入力シート!R86)</f>
        <v/>
      </c>
      <c r="N52" s="302" t="str">
        <f>IF(基本情報入力シート!W86="","",基本情報入力シート!W86)</f>
        <v/>
      </c>
      <c r="O52" s="303" t="str">
        <f>IF(基本情報入力シート!X86="","",基本情報入力シート!X86)</f>
        <v/>
      </c>
      <c r="P52" s="304" t="str">
        <f>IF(基本情報入力シート!Y86="","",基本情報入力シート!Y86)</f>
        <v/>
      </c>
      <c r="Q52" s="305"/>
      <c r="R52" s="306"/>
      <c r="S52" s="307"/>
      <c r="T52" s="308"/>
      <c r="U52" s="308"/>
      <c r="V52" s="309"/>
    </row>
    <row r="53" spans="1:22" ht="27.75" customHeight="1">
      <c r="A53" s="310">
        <f t="shared" si="0"/>
        <v>35</v>
      </c>
      <c r="B53" s="462" t="str">
        <f>IF(基本情報入力シート!C87="","",基本情報入力シート!C87)</f>
        <v/>
      </c>
      <c r="C53" s="463"/>
      <c r="D53" s="463"/>
      <c r="E53" s="463"/>
      <c r="F53" s="463"/>
      <c r="G53" s="463"/>
      <c r="H53" s="463"/>
      <c r="I53" s="463"/>
      <c r="J53" s="463"/>
      <c r="K53" s="464"/>
      <c r="L53" s="301" t="str">
        <f>IF(基本情報入力シート!M87="","",基本情報入力シート!M87)</f>
        <v/>
      </c>
      <c r="M53" s="302" t="str">
        <f>IF(基本情報入力シート!R87="","",基本情報入力シート!R87)</f>
        <v/>
      </c>
      <c r="N53" s="302" t="str">
        <f>IF(基本情報入力シート!W87="","",基本情報入力シート!W87)</f>
        <v/>
      </c>
      <c r="O53" s="303" t="str">
        <f>IF(基本情報入力シート!X87="","",基本情報入力シート!X87)</f>
        <v/>
      </c>
      <c r="P53" s="304" t="str">
        <f>IF(基本情報入力シート!Y87="","",基本情報入力シート!Y87)</f>
        <v/>
      </c>
      <c r="Q53" s="305"/>
      <c r="R53" s="306"/>
      <c r="S53" s="307"/>
      <c r="T53" s="308"/>
      <c r="U53" s="308"/>
      <c r="V53" s="309"/>
    </row>
    <row r="54" spans="1:22" ht="27.75" customHeight="1">
      <c r="A54" s="310">
        <f t="shared" si="0"/>
        <v>36</v>
      </c>
      <c r="B54" s="462" t="str">
        <f>IF(基本情報入力シート!C88="","",基本情報入力シート!C88)</f>
        <v/>
      </c>
      <c r="C54" s="463"/>
      <c r="D54" s="463"/>
      <c r="E54" s="463"/>
      <c r="F54" s="463"/>
      <c r="G54" s="463"/>
      <c r="H54" s="463"/>
      <c r="I54" s="463"/>
      <c r="J54" s="463"/>
      <c r="K54" s="464"/>
      <c r="L54" s="301" t="str">
        <f>IF(基本情報入力シート!M88="","",基本情報入力シート!M88)</f>
        <v/>
      </c>
      <c r="M54" s="302" t="str">
        <f>IF(基本情報入力シート!R88="","",基本情報入力シート!R88)</f>
        <v/>
      </c>
      <c r="N54" s="302" t="str">
        <f>IF(基本情報入力シート!W88="","",基本情報入力シート!W88)</f>
        <v/>
      </c>
      <c r="O54" s="303" t="str">
        <f>IF(基本情報入力シート!X88="","",基本情報入力シート!X88)</f>
        <v/>
      </c>
      <c r="P54" s="304" t="str">
        <f>IF(基本情報入力シート!Y88="","",基本情報入力シート!Y88)</f>
        <v/>
      </c>
      <c r="Q54" s="305"/>
      <c r="R54" s="306"/>
      <c r="S54" s="307"/>
      <c r="T54" s="308"/>
      <c r="U54" s="308"/>
      <c r="V54" s="309"/>
    </row>
    <row r="55" spans="1:22" ht="27.75" customHeight="1">
      <c r="A55" s="310">
        <f t="shared" si="0"/>
        <v>37</v>
      </c>
      <c r="B55" s="462" t="str">
        <f>IF(基本情報入力シート!C89="","",基本情報入力シート!C89)</f>
        <v/>
      </c>
      <c r="C55" s="463"/>
      <c r="D55" s="463"/>
      <c r="E55" s="463"/>
      <c r="F55" s="463"/>
      <c r="G55" s="463"/>
      <c r="H55" s="463"/>
      <c r="I55" s="463"/>
      <c r="J55" s="463"/>
      <c r="K55" s="464"/>
      <c r="L55" s="301" t="str">
        <f>IF(基本情報入力シート!M89="","",基本情報入力シート!M89)</f>
        <v/>
      </c>
      <c r="M55" s="302" t="str">
        <f>IF(基本情報入力シート!R89="","",基本情報入力シート!R89)</f>
        <v/>
      </c>
      <c r="N55" s="302" t="str">
        <f>IF(基本情報入力シート!W89="","",基本情報入力シート!W89)</f>
        <v/>
      </c>
      <c r="O55" s="303" t="str">
        <f>IF(基本情報入力シート!X89="","",基本情報入力シート!X89)</f>
        <v/>
      </c>
      <c r="P55" s="304" t="str">
        <f>IF(基本情報入力シート!Y89="","",基本情報入力シート!Y89)</f>
        <v/>
      </c>
      <c r="Q55" s="305"/>
      <c r="R55" s="306"/>
      <c r="S55" s="307"/>
      <c r="T55" s="308"/>
      <c r="U55" s="308"/>
      <c r="V55" s="309"/>
    </row>
    <row r="56" spans="1:22" ht="27.75" customHeight="1">
      <c r="A56" s="310">
        <f t="shared" si="0"/>
        <v>38</v>
      </c>
      <c r="B56" s="462" t="str">
        <f>IF(基本情報入力シート!C90="","",基本情報入力シート!C90)</f>
        <v/>
      </c>
      <c r="C56" s="463"/>
      <c r="D56" s="463"/>
      <c r="E56" s="463"/>
      <c r="F56" s="463"/>
      <c r="G56" s="463"/>
      <c r="H56" s="463"/>
      <c r="I56" s="463"/>
      <c r="J56" s="463"/>
      <c r="K56" s="464"/>
      <c r="L56" s="301" t="str">
        <f>IF(基本情報入力シート!M90="","",基本情報入力シート!M90)</f>
        <v/>
      </c>
      <c r="M56" s="302" t="str">
        <f>IF(基本情報入力シート!R90="","",基本情報入力シート!R90)</f>
        <v/>
      </c>
      <c r="N56" s="302" t="str">
        <f>IF(基本情報入力シート!W90="","",基本情報入力シート!W90)</f>
        <v/>
      </c>
      <c r="O56" s="303" t="str">
        <f>IF(基本情報入力シート!X90="","",基本情報入力シート!X90)</f>
        <v/>
      </c>
      <c r="P56" s="304" t="str">
        <f>IF(基本情報入力シート!Y90="","",基本情報入力シート!Y90)</f>
        <v/>
      </c>
      <c r="Q56" s="305"/>
      <c r="R56" s="306"/>
      <c r="S56" s="307"/>
      <c r="T56" s="308"/>
      <c r="U56" s="308"/>
      <c r="V56" s="309"/>
    </row>
    <row r="57" spans="1:22" ht="27.75" customHeight="1">
      <c r="A57" s="310">
        <f t="shared" si="0"/>
        <v>39</v>
      </c>
      <c r="B57" s="462" t="str">
        <f>IF(基本情報入力シート!C91="","",基本情報入力シート!C91)</f>
        <v/>
      </c>
      <c r="C57" s="463"/>
      <c r="D57" s="463"/>
      <c r="E57" s="463"/>
      <c r="F57" s="463"/>
      <c r="G57" s="463"/>
      <c r="H57" s="463"/>
      <c r="I57" s="463"/>
      <c r="J57" s="463"/>
      <c r="K57" s="464"/>
      <c r="L57" s="301" t="str">
        <f>IF(基本情報入力シート!M91="","",基本情報入力シート!M91)</f>
        <v/>
      </c>
      <c r="M57" s="302" t="str">
        <f>IF(基本情報入力シート!R91="","",基本情報入力シート!R91)</f>
        <v/>
      </c>
      <c r="N57" s="302" t="str">
        <f>IF(基本情報入力シート!W91="","",基本情報入力シート!W91)</f>
        <v/>
      </c>
      <c r="O57" s="303" t="str">
        <f>IF(基本情報入力シート!X91="","",基本情報入力シート!X91)</f>
        <v/>
      </c>
      <c r="P57" s="304" t="str">
        <f>IF(基本情報入力シート!Y91="","",基本情報入力シート!Y91)</f>
        <v/>
      </c>
      <c r="Q57" s="305"/>
      <c r="R57" s="306"/>
      <c r="S57" s="307"/>
      <c r="T57" s="308"/>
      <c r="U57" s="308"/>
      <c r="V57" s="309"/>
    </row>
    <row r="58" spans="1:22" ht="27.75" customHeight="1">
      <c r="A58" s="310">
        <f t="shared" si="0"/>
        <v>40</v>
      </c>
      <c r="B58" s="462" t="str">
        <f>IF(基本情報入力シート!C92="","",基本情報入力シート!C92)</f>
        <v/>
      </c>
      <c r="C58" s="463"/>
      <c r="D58" s="463"/>
      <c r="E58" s="463"/>
      <c r="F58" s="463"/>
      <c r="G58" s="463"/>
      <c r="H58" s="463"/>
      <c r="I58" s="463"/>
      <c r="J58" s="463"/>
      <c r="K58" s="464"/>
      <c r="L58" s="301" t="str">
        <f>IF(基本情報入力シート!M92="","",基本情報入力シート!M92)</f>
        <v/>
      </c>
      <c r="M58" s="302" t="str">
        <f>IF(基本情報入力シート!R92="","",基本情報入力シート!R92)</f>
        <v/>
      </c>
      <c r="N58" s="302" t="str">
        <f>IF(基本情報入力シート!W92="","",基本情報入力シート!W92)</f>
        <v/>
      </c>
      <c r="O58" s="303" t="str">
        <f>IF(基本情報入力シート!X92="","",基本情報入力シート!X92)</f>
        <v/>
      </c>
      <c r="P58" s="304" t="str">
        <f>IF(基本情報入力シート!Y92="","",基本情報入力シート!Y92)</f>
        <v/>
      </c>
      <c r="Q58" s="305"/>
      <c r="R58" s="306"/>
      <c r="S58" s="307"/>
      <c r="T58" s="308"/>
      <c r="U58" s="308"/>
      <c r="V58" s="309"/>
    </row>
    <row r="59" spans="1:22" ht="27.75" customHeight="1">
      <c r="A59" s="310">
        <f t="shared" si="0"/>
        <v>41</v>
      </c>
      <c r="B59" s="462" t="str">
        <f>IF(基本情報入力シート!C93="","",基本情報入力シート!C93)</f>
        <v/>
      </c>
      <c r="C59" s="463"/>
      <c r="D59" s="463"/>
      <c r="E59" s="463"/>
      <c r="F59" s="463"/>
      <c r="G59" s="463"/>
      <c r="H59" s="463"/>
      <c r="I59" s="463"/>
      <c r="J59" s="463"/>
      <c r="K59" s="464"/>
      <c r="L59" s="301" t="str">
        <f>IF(基本情報入力シート!M93="","",基本情報入力シート!M93)</f>
        <v/>
      </c>
      <c r="M59" s="302" t="str">
        <f>IF(基本情報入力シート!R93="","",基本情報入力シート!R93)</f>
        <v/>
      </c>
      <c r="N59" s="302" t="str">
        <f>IF(基本情報入力シート!W93="","",基本情報入力シート!W93)</f>
        <v/>
      </c>
      <c r="O59" s="303" t="str">
        <f>IF(基本情報入力シート!X93="","",基本情報入力シート!X93)</f>
        <v/>
      </c>
      <c r="P59" s="304" t="str">
        <f>IF(基本情報入力シート!Y93="","",基本情報入力シート!Y93)</f>
        <v/>
      </c>
      <c r="Q59" s="305"/>
      <c r="R59" s="306"/>
      <c r="S59" s="307"/>
      <c r="T59" s="308"/>
      <c r="U59" s="308"/>
      <c r="V59" s="309"/>
    </row>
    <row r="60" spans="1:22" ht="27.75" customHeight="1">
      <c r="A60" s="310">
        <f t="shared" si="0"/>
        <v>42</v>
      </c>
      <c r="B60" s="462" t="str">
        <f>IF(基本情報入力シート!C94="","",基本情報入力シート!C94)</f>
        <v/>
      </c>
      <c r="C60" s="463"/>
      <c r="D60" s="463"/>
      <c r="E60" s="463"/>
      <c r="F60" s="463"/>
      <c r="G60" s="463"/>
      <c r="H60" s="463"/>
      <c r="I60" s="463"/>
      <c r="J60" s="463"/>
      <c r="K60" s="464"/>
      <c r="L60" s="301" t="str">
        <f>IF(基本情報入力シート!M94="","",基本情報入力シート!M94)</f>
        <v/>
      </c>
      <c r="M60" s="302" t="str">
        <f>IF(基本情報入力シート!R94="","",基本情報入力シート!R94)</f>
        <v/>
      </c>
      <c r="N60" s="302" t="str">
        <f>IF(基本情報入力シート!W94="","",基本情報入力シート!W94)</f>
        <v/>
      </c>
      <c r="O60" s="303" t="str">
        <f>IF(基本情報入力シート!X94="","",基本情報入力シート!X94)</f>
        <v/>
      </c>
      <c r="P60" s="304" t="str">
        <f>IF(基本情報入力シート!Y94="","",基本情報入力シート!Y94)</f>
        <v/>
      </c>
      <c r="Q60" s="305"/>
      <c r="R60" s="306"/>
      <c r="S60" s="307"/>
      <c r="T60" s="308"/>
      <c r="U60" s="308"/>
      <c r="V60" s="309"/>
    </row>
    <row r="61" spans="1:22" ht="27.75" customHeight="1">
      <c r="A61" s="310">
        <f t="shared" si="0"/>
        <v>43</v>
      </c>
      <c r="B61" s="462" t="str">
        <f>IF(基本情報入力シート!C95="","",基本情報入力シート!C95)</f>
        <v/>
      </c>
      <c r="C61" s="463"/>
      <c r="D61" s="463"/>
      <c r="E61" s="463"/>
      <c r="F61" s="463"/>
      <c r="G61" s="463"/>
      <c r="H61" s="463"/>
      <c r="I61" s="463"/>
      <c r="J61" s="463"/>
      <c r="K61" s="464"/>
      <c r="L61" s="301" t="str">
        <f>IF(基本情報入力シート!M95="","",基本情報入力シート!M95)</f>
        <v/>
      </c>
      <c r="M61" s="302" t="str">
        <f>IF(基本情報入力シート!R95="","",基本情報入力シート!R95)</f>
        <v/>
      </c>
      <c r="N61" s="302" t="str">
        <f>IF(基本情報入力シート!W95="","",基本情報入力シート!W95)</f>
        <v/>
      </c>
      <c r="O61" s="303" t="str">
        <f>IF(基本情報入力シート!X95="","",基本情報入力シート!X95)</f>
        <v/>
      </c>
      <c r="P61" s="304" t="str">
        <f>IF(基本情報入力シート!Y95="","",基本情報入力シート!Y95)</f>
        <v/>
      </c>
      <c r="Q61" s="305"/>
      <c r="R61" s="306"/>
      <c r="S61" s="307"/>
      <c r="T61" s="308"/>
      <c r="U61" s="308"/>
      <c r="V61" s="309"/>
    </row>
    <row r="62" spans="1:22" ht="27.75" customHeight="1">
      <c r="A62" s="310">
        <f t="shared" si="0"/>
        <v>44</v>
      </c>
      <c r="B62" s="462" t="str">
        <f>IF(基本情報入力シート!C96="","",基本情報入力シート!C96)</f>
        <v/>
      </c>
      <c r="C62" s="463"/>
      <c r="D62" s="463"/>
      <c r="E62" s="463"/>
      <c r="F62" s="463"/>
      <c r="G62" s="463"/>
      <c r="H62" s="463"/>
      <c r="I62" s="463"/>
      <c r="J62" s="463"/>
      <c r="K62" s="464"/>
      <c r="L62" s="301" t="str">
        <f>IF(基本情報入力シート!M96="","",基本情報入力シート!M96)</f>
        <v/>
      </c>
      <c r="M62" s="302" t="str">
        <f>IF(基本情報入力シート!R96="","",基本情報入力シート!R96)</f>
        <v/>
      </c>
      <c r="N62" s="302" t="str">
        <f>IF(基本情報入力シート!W96="","",基本情報入力シート!W96)</f>
        <v/>
      </c>
      <c r="O62" s="303" t="str">
        <f>IF(基本情報入力シート!X96="","",基本情報入力シート!X96)</f>
        <v/>
      </c>
      <c r="P62" s="304" t="str">
        <f>IF(基本情報入力シート!Y96="","",基本情報入力シート!Y96)</f>
        <v/>
      </c>
      <c r="Q62" s="305"/>
      <c r="R62" s="306"/>
      <c r="S62" s="307"/>
      <c r="T62" s="308"/>
      <c r="U62" s="308"/>
      <c r="V62" s="309"/>
    </row>
    <row r="63" spans="1:22" ht="27.75" customHeight="1">
      <c r="A63" s="310">
        <f t="shared" si="0"/>
        <v>45</v>
      </c>
      <c r="B63" s="462" t="str">
        <f>IF(基本情報入力シート!C97="","",基本情報入力シート!C97)</f>
        <v/>
      </c>
      <c r="C63" s="463"/>
      <c r="D63" s="463"/>
      <c r="E63" s="463"/>
      <c r="F63" s="463"/>
      <c r="G63" s="463"/>
      <c r="H63" s="463"/>
      <c r="I63" s="463"/>
      <c r="J63" s="463"/>
      <c r="K63" s="464"/>
      <c r="L63" s="301" t="str">
        <f>IF(基本情報入力シート!M97="","",基本情報入力シート!M97)</f>
        <v/>
      </c>
      <c r="M63" s="302" t="str">
        <f>IF(基本情報入力シート!R97="","",基本情報入力シート!R97)</f>
        <v/>
      </c>
      <c r="N63" s="302" t="str">
        <f>IF(基本情報入力シート!W97="","",基本情報入力シート!W97)</f>
        <v/>
      </c>
      <c r="O63" s="303" t="str">
        <f>IF(基本情報入力シート!X97="","",基本情報入力シート!X97)</f>
        <v/>
      </c>
      <c r="P63" s="304" t="str">
        <f>IF(基本情報入力シート!Y97="","",基本情報入力シート!Y97)</f>
        <v/>
      </c>
      <c r="Q63" s="305"/>
      <c r="R63" s="306"/>
      <c r="S63" s="307"/>
      <c r="T63" s="308"/>
      <c r="U63" s="308"/>
      <c r="V63" s="309"/>
    </row>
    <row r="64" spans="1:22" ht="27.75" customHeight="1">
      <c r="A64" s="310">
        <f t="shared" si="0"/>
        <v>46</v>
      </c>
      <c r="B64" s="462" t="str">
        <f>IF(基本情報入力シート!C98="","",基本情報入力シート!C98)</f>
        <v/>
      </c>
      <c r="C64" s="463"/>
      <c r="D64" s="463"/>
      <c r="E64" s="463"/>
      <c r="F64" s="463"/>
      <c r="G64" s="463"/>
      <c r="H64" s="463"/>
      <c r="I64" s="463"/>
      <c r="J64" s="463"/>
      <c r="K64" s="464"/>
      <c r="L64" s="301" t="str">
        <f>IF(基本情報入力シート!M98="","",基本情報入力シート!M98)</f>
        <v/>
      </c>
      <c r="M64" s="302" t="str">
        <f>IF(基本情報入力シート!R98="","",基本情報入力シート!R98)</f>
        <v/>
      </c>
      <c r="N64" s="302" t="str">
        <f>IF(基本情報入力シート!W98="","",基本情報入力シート!W98)</f>
        <v/>
      </c>
      <c r="O64" s="303" t="str">
        <f>IF(基本情報入力シート!X98="","",基本情報入力シート!X98)</f>
        <v/>
      </c>
      <c r="P64" s="304" t="str">
        <f>IF(基本情報入力シート!Y98="","",基本情報入力シート!Y98)</f>
        <v/>
      </c>
      <c r="Q64" s="305"/>
      <c r="R64" s="306"/>
      <c r="S64" s="307"/>
      <c r="T64" s="308"/>
      <c r="U64" s="308"/>
      <c r="V64" s="309"/>
    </row>
    <row r="65" spans="1:22" ht="27.75" customHeight="1">
      <c r="A65" s="310">
        <f t="shared" si="0"/>
        <v>47</v>
      </c>
      <c r="B65" s="462" t="str">
        <f>IF(基本情報入力シート!C99="","",基本情報入力シート!C99)</f>
        <v/>
      </c>
      <c r="C65" s="463"/>
      <c r="D65" s="463"/>
      <c r="E65" s="463"/>
      <c r="F65" s="463"/>
      <c r="G65" s="463"/>
      <c r="H65" s="463"/>
      <c r="I65" s="463"/>
      <c r="J65" s="463"/>
      <c r="K65" s="464"/>
      <c r="L65" s="301" t="str">
        <f>IF(基本情報入力シート!M99="","",基本情報入力シート!M99)</f>
        <v/>
      </c>
      <c r="M65" s="302" t="str">
        <f>IF(基本情報入力シート!R99="","",基本情報入力シート!R99)</f>
        <v/>
      </c>
      <c r="N65" s="302" t="str">
        <f>IF(基本情報入力シート!W99="","",基本情報入力シート!W99)</f>
        <v/>
      </c>
      <c r="O65" s="303" t="str">
        <f>IF(基本情報入力シート!X99="","",基本情報入力シート!X99)</f>
        <v/>
      </c>
      <c r="P65" s="304" t="str">
        <f>IF(基本情報入力シート!Y99="","",基本情報入力シート!Y99)</f>
        <v/>
      </c>
      <c r="Q65" s="305"/>
      <c r="R65" s="306"/>
      <c r="S65" s="307"/>
      <c r="T65" s="308"/>
      <c r="U65" s="308"/>
      <c r="V65" s="309"/>
    </row>
    <row r="66" spans="1:22" ht="27.75" customHeight="1">
      <c r="A66" s="310">
        <f t="shared" si="0"/>
        <v>48</v>
      </c>
      <c r="B66" s="462" t="str">
        <f>IF(基本情報入力シート!C100="","",基本情報入力シート!C100)</f>
        <v/>
      </c>
      <c r="C66" s="463"/>
      <c r="D66" s="463"/>
      <c r="E66" s="463"/>
      <c r="F66" s="463"/>
      <c r="G66" s="463"/>
      <c r="H66" s="463"/>
      <c r="I66" s="463"/>
      <c r="J66" s="463"/>
      <c r="K66" s="464"/>
      <c r="L66" s="301" t="str">
        <f>IF(基本情報入力シート!M100="","",基本情報入力シート!M100)</f>
        <v/>
      </c>
      <c r="M66" s="302" t="str">
        <f>IF(基本情報入力シート!R100="","",基本情報入力シート!R100)</f>
        <v/>
      </c>
      <c r="N66" s="302" t="str">
        <f>IF(基本情報入力シート!W100="","",基本情報入力シート!W100)</f>
        <v/>
      </c>
      <c r="O66" s="303" t="str">
        <f>IF(基本情報入力シート!X100="","",基本情報入力シート!X100)</f>
        <v/>
      </c>
      <c r="P66" s="304" t="str">
        <f>IF(基本情報入力シート!Y100="","",基本情報入力シート!Y100)</f>
        <v/>
      </c>
      <c r="Q66" s="305"/>
      <c r="R66" s="306"/>
      <c r="S66" s="307"/>
      <c r="T66" s="308"/>
      <c r="U66" s="308"/>
      <c r="V66" s="309"/>
    </row>
    <row r="67" spans="1:22" ht="27.75" customHeight="1">
      <c r="A67" s="310">
        <f t="shared" si="0"/>
        <v>49</v>
      </c>
      <c r="B67" s="462" t="str">
        <f>IF(基本情報入力シート!C101="","",基本情報入力シート!C101)</f>
        <v/>
      </c>
      <c r="C67" s="463"/>
      <c r="D67" s="463"/>
      <c r="E67" s="463"/>
      <c r="F67" s="463"/>
      <c r="G67" s="463"/>
      <c r="H67" s="463"/>
      <c r="I67" s="463"/>
      <c r="J67" s="463"/>
      <c r="K67" s="464"/>
      <c r="L67" s="301" t="str">
        <f>IF(基本情報入力シート!M101="","",基本情報入力シート!M101)</f>
        <v/>
      </c>
      <c r="M67" s="302" t="str">
        <f>IF(基本情報入力シート!R101="","",基本情報入力シート!R101)</f>
        <v/>
      </c>
      <c r="N67" s="302" t="str">
        <f>IF(基本情報入力シート!W101="","",基本情報入力シート!W101)</f>
        <v/>
      </c>
      <c r="O67" s="303" t="str">
        <f>IF(基本情報入力シート!X101="","",基本情報入力シート!X101)</f>
        <v/>
      </c>
      <c r="P67" s="304" t="str">
        <f>IF(基本情報入力シート!Y101="","",基本情報入力シート!Y101)</f>
        <v/>
      </c>
      <c r="Q67" s="305"/>
      <c r="R67" s="306"/>
      <c r="S67" s="307"/>
      <c r="T67" s="308"/>
      <c r="U67" s="308"/>
      <c r="V67" s="309"/>
    </row>
    <row r="68" spans="1:22" ht="27.75" customHeight="1">
      <c r="A68" s="310">
        <f t="shared" si="0"/>
        <v>50</v>
      </c>
      <c r="B68" s="462" t="str">
        <f>IF(基本情報入力シート!C102="","",基本情報入力シート!C102)</f>
        <v/>
      </c>
      <c r="C68" s="463"/>
      <c r="D68" s="463"/>
      <c r="E68" s="463"/>
      <c r="F68" s="463"/>
      <c r="G68" s="463"/>
      <c r="H68" s="463"/>
      <c r="I68" s="463"/>
      <c r="J68" s="463"/>
      <c r="K68" s="464"/>
      <c r="L68" s="301" t="str">
        <f>IF(基本情報入力シート!M102="","",基本情報入力シート!M102)</f>
        <v/>
      </c>
      <c r="M68" s="302" t="str">
        <f>IF(基本情報入力シート!R102="","",基本情報入力シート!R102)</f>
        <v/>
      </c>
      <c r="N68" s="302" t="str">
        <f>IF(基本情報入力シート!W102="","",基本情報入力シート!W102)</f>
        <v/>
      </c>
      <c r="O68" s="303" t="str">
        <f>IF(基本情報入力シート!X102="","",基本情報入力シート!X102)</f>
        <v/>
      </c>
      <c r="P68" s="304" t="str">
        <f>IF(基本情報入力シート!Y102="","",基本情報入力シート!Y102)</f>
        <v/>
      </c>
      <c r="Q68" s="305"/>
      <c r="R68" s="306"/>
      <c r="S68" s="307"/>
      <c r="T68" s="308"/>
      <c r="U68" s="308"/>
      <c r="V68" s="309"/>
    </row>
    <row r="69" spans="1:22" ht="27.75" customHeight="1">
      <c r="A69" s="310">
        <f t="shared" si="0"/>
        <v>51</v>
      </c>
      <c r="B69" s="462" t="str">
        <f>IF(基本情報入力シート!C103="","",基本情報入力シート!C103)</f>
        <v/>
      </c>
      <c r="C69" s="463"/>
      <c r="D69" s="463"/>
      <c r="E69" s="463"/>
      <c r="F69" s="463"/>
      <c r="G69" s="463"/>
      <c r="H69" s="463"/>
      <c r="I69" s="463"/>
      <c r="J69" s="463"/>
      <c r="K69" s="464"/>
      <c r="L69" s="301" t="str">
        <f>IF(基本情報入力シート!M103="","",基本情報入力シート!M103)</f>
        <v/>
      </c>
      <c r="M69" s="302" t="str">
        <f>IF(基本情報入力シート!R103="","",基本情報入力シート!R103)</f>
        <v/>
      </c>
      <c r="N69" s="302" t="str">
        <f>IF(基本情報入力シート!W103="","",基本情報入力シート!W103)</f>
        <v/>
      </c>
      <c r="O69" s="303" t="str">
        <f>IF(基本情報入力シート!X103="","",基本情報入力シート!X103)</f>
        <v/>
      </c>
      <c r="P69" s="304" t="str">
        <f>IF(基本情報入力シート!Y103="","",基本情報入力シート!Y103)</f>
        <v/>
      </c>
      <c r="Q69" s="305"/>
      <c r="R69" s="306"/>
      <c r="S69" s="307"/>
      <c r="T69" s="308"/>
      <c r="U69" s="308"/>
      <c r="V69" s="309"/>
    </row>
    <row r="70" spans="1:22" ht="27.75" customHeight="1">
      <c r="A70" s="310">
        <f t="shared" si="0"/>
        <v>52</v>
      </c>
      <c r="B70" s="462" t="str">
        <f>IF(基本情報入力シート!C104="","",基本情報入力シート!C104)</f>
        <v/>
      </c>
      <c r="C70" s="463"/>
      <c r="D70" s="463"/>
      <c r="E70" s="463"/>
      <c r="F70" s="463"/>
      <c r="G70" s="463"/>
      <c r="H70" s="463"/>
      <c r="I70" s="463"/>
      <c r="J70" s="463"/>
      <c r="K70" s="464"/>
      <c r="L70" s="301" t="str">
        <f>IF(基本情報入力シート!M104="","",基本情報入力シート!M104)</f>
        <v/>
      </c>
      <c r="M70" s="302" t="str">
        <f>IF(基本情報入力シート!R104="","",基本情報入力シート!R104)</f>
        <v/>
      </c>
      <c r="N70" s="302" t="str">
        <f>IF(基本情報入力シート!W104="","",基本情報入力シート!W104)</f>
        <v/>
      </c>
      <c r="O70" s="303" t="str">
        <f>IF(基本情報入力シート!X104="","",基本情報入力シート!X104)</f>
        <v/>
      </c>
      <c r="P70" s="304" t="str">
        <f>IF(基本情報入力シート!Y104="","",基本情報入力シート!Y104)</f>
        <v/>
      </c>
      <c r="Q70" s="305"/>
      <c r="R70" s="306"/>
      <c r="S70" s="307"/>
      <c r="T70" s="308"/>
      <c r="U70" s="308"/>
      <c r="V70" s="309"/>
    </row>
    <row r="71" spans="1:22" ht="27.75" customHeight="1">
      <c r="A71" s="310">
        <f t="shared" si="0"/>
        <v>53</v>
      </c>
      <c r="B71" s="462" t="str">
        <f>IF(基本情報入力シート!C105="","",基本情報入力シート!C105)</f>
        <v/>
      </c>
      <c r="C71" s="463"/>
      <c r="D71" s="463"/>
      <c r="E71" s="463"/>
      <c r="F71" s="463"/>
      <c r="G71" s="463"/>
      <c r="H71" s="463"/>
      <c r="I71" s="463"/>
      <c r="J71" s="463"/>
      <c r="K71" s="464"/>
      <c r="L71" s="301" t="str">
        <f>IF(基本情報入力シート!M105="","",基本情報入力シート!M105)</f>
        <v/>
      </c>
      <c r="M71" s="302" t="str">
        <f>IF(基本情報入力シート!R105="","",基本情報入力シート!R105)</f>
        <v/>
      </c>
      <c r="N71" s="302" t="str">
        <f>IF(基本情報入力シート!W105="","",基本情報入力シート!W105)</f>
        <v/>
      </c>
      <c r="O71" s="303" t="str">
        <f>IF(基本情報入力シート!X105="","",基本情報入力シート!X105)</f>
        <v/>
      </c>
      <c r="P71" s="304" t="str">
        <f>IF(基本情報入力シート!Y105="","",基本情報入力シート!Y105)</f>
        <v/>
      </c>
      <c r="Q71" s="305"/>
      <c r="R71" s="306"/>
      <c r="S71" s="307"/>
      <c r="T71" s="308"/>
      <c r="U71" s="308"/>
      <c r="V71" s="309"/>
    </row>
    <row r="72" spans="1:22" ht="27.75" customHeight="1">
      <c r="A72" s="310">
        <f t="shared" si="0"/>
        <v>54</v>
      </c>
      <c r="B72" s="462" t="str">
        <f>IF(基本情報入力シート!C106="","",基本情報入力シート!C106)</f>
        <v/>
      </c>
      <c r="C72" s="463"/>
      <c r="D72" s="463"/>
      <c r="E72" s="463"/>
      <c r="F72" s="463"/>
      <c r="G72" s="463"/>
      <c r="H72" s="463"/>
      <c r="I72" s="463"/>
      <c r="J72" s="463"/>
      <c r="K72" s="464"/>
      <c r="L72" s="301" t="str">
        <f>IF(基本情報入力シート!M106="","",基本情報入力シート!M106)</f>
        <v/>
      </c>
      <c r="M72" s="302" t="str">
        <f>IF(基本情報入力シート!R106="","",基本情報入力シート!R106)</f>
        <v/>
      </c>
      <c r="N72" s="302" t="str">
        <f>IF(基本情報入力シート!W106="","",基本情報入力シート!W106)</f>
        <v/>
      </c>
      <c r="O72" s="303" t="str">
        <f>IF(基本情報入力シート!X106="","",基本情報入力シート!X106)</f>
        <v/>
      </c>
      <c r="P72" s="304" t="str">
        <f>IF(基本情報入力シート!Y106="","",基本情報入力シート!Y106)</f>
        <v/>
      </c>
      <c r="Q72" s="305"/>
      <c r="R72" s="306"/>
      <c r="S72" s="307"/>
      <c r="T72" s="308"/>
      <c r="U72" s="308"/>
      <c r="V72" s="309"/>
    </row>
    <row r="73" spans="1:22" ht="27.75" customHeight="1">
      <c r="A73" s="310">
        <f t="shared" si="0"/>
        <v>55</v>
      </c>
      <c r="B73" s="462" t="str">
        <f>IF(基本情報入力シート!C107="","",基本情報入力シート!C107)</f>
        <v/>
      </c>
      <c r="C73" s="463"/>
      <c r="D73" s="463"/>
      <c r="E73" s="463"/>
      <c r="F73" s="463"/>
      <c r="G73" s="463"/>
      <c r="H73" s="463"/>
      <c r="I73" s="463"/>
      <c r="J73" s="463"/>
      <c r="K73" s="464"/>
      <c r="L73" s="301" t="str">
        <f>IF(基本情報入力シート!M107="","",基本情報入力シート!M107)</f>
        <v/>
      </c>
      <c r="M73" s="302" t="str">
        <f>IF(基本情報入力シート!R107="","",基本情報入力シート!R107)</f>
        <v/>
      </c>
      <c r="N73" s="302" t="str">
        <f>IF(基本情報入力シート!W107="","",基本情報入力シート!W107)</f>
        <v/>
      </c>
      <c r="O73" s="303" t="str">
        <f>IF(基本情報入力シート!X107="","",基本情報入力シート!X107)</f>
        <v/>
      </c>
      <c r="P73" s="304" t="str">
        <f>IF(基本情報入力シート!Y107="","",基本情報入力シート!Y107)</f>
        <v/>
      </c>
      <c r="Q73" s="305"/>
      <c r="R73" s="306"/>
      <c r="S73" s="307"/>
      <c r="T73" s="308"/>
      <c r="U73" s="308"/>
      <c r="V73" s="309"/>
    </row>
    <row r="74" spans="1:22" ht="27.75" customHeight="1">
      <c r="A74" s="310">
        <f t="shared" si="0"/>
        <v>56</v>
      </c>
      <c r="B74" s="462" t="str">
        <f>IF(基本情報入力シート!C108="","",基本情報入力シート!C108)</f>
        <v/>
      </c>
      <c r="C74" s="463"/>
      <c r="D74" s="463"/>
      <c r="E74" s="463"/>
      <c r="F74" s="463"/>
      <c r="G74" s="463"/>
      <c r="H74" s="463"/>
      <c r="I74" s="463"/>
      <c r="J74" s="463"/>
      <c r="K74" s="464"/>
      <c r="L74" s="301" t="str">
        <f>IF(基本情報入力シート!M108="","",基本情報入力シート!M108)</f>
        <v/>
      </c>
      <c r="M74" s="302" t="str">
        <f>IF(基本情報入力シート!R108="","",基本情報入力シート!R108)</f>
        <v/>
      </c>
      <c r="N74" s="302" t="str">
        <f>IF(基本情報入力シート!W108="","",基本情報入力シート!W108)</f>
        <v/>
      </c>
      <c r="O74" s="303" t="str">
        <f>IF(基本情報入力シート!X108="","",基本情報入力シート!X108)</f>
        <v/>
      </c>
      <c r="P74" s="304" t="str">
        <f>IF(基本情報入力シート!Y108="","",基本情報入力シート!Y108)</f>
        <v/>
      </c>
      <c r="Q74" s="305"/>
      <c r="R74" s="306"/>
      <c r="S74" s="307"/>
      <c r="T74" s="308"/>
      <c r="U74" s="308"/>
      <c r="V74" s="309"/>
    </row>
    <row r="75" spans="1:22" ht="27.75" customHeight="1">
      <c r="A75" s="310">
        <f t="shared" si="0"/>
        <v>57</v>
      </c>
      <c r="B75" s="462" t="str">
        <f>IF(基本情報入力シート!C109="","",基本情報入力シート!C109)</f>
        <v/>
      </c>
      <c r="C75" s="463"/>
      <c r="D75" s="463"/>
      <c r="E75" s="463"/>
      <c r="F75" s="463"/>
      <c r="G75" s="463"/>
      <c r="H75" s="463"/>
      <c r="I75" s="463"/>
      <c r="J75" s="463"/>
      <c r="K75" s="464"/>
      <c r="L75" s="301" t="str">
        <f>IF(基本情報入力シート!M109="","",基本情報入力シート!M109)</f>
        <v/>
      </c>
      <c r="M75" s="302" t="str">
        <f>IF(基本情報入力シート!R109="","",基本情報入力シート!R109)</f>
        <v/>
      </c>
      <c r="N75" s="302" t="str">
        <f>IF(基本情報入力シート!W109="","",基本情報入力シート!W109)</f>
        <v/>
      </c>
      <c r="O75" s="303" t="str">
        <f>IF(基本情報入力シート!X109="","",基本情報入力シート!X109)</f>
        <v/>
      </c>
      <c r="P75" s="304" t="str">
        <f>IF(基本情報入力シート!Y109="","",基本情報入力シート!Y109)</f>
        <v/>
      </c>
      <c r="Q75" s="305"/>
      <c r="R75" s="306"/>
      <c r="S75" s="307"/>
      <c r="T75" s="308"/>
      <c r="U75" s="308"/>
      <c r="V75" s="309"/>
    </row>
    <row r="76" spans="1:22" ht="27.75" customHeight="1">
      <c r="A76" s="310">
        <f t="shared" si="0"/>
        <v>58</v>
      </c>
      <c r="B76" s="462" t="str">
        <f>IF(基本情報入力シート!C110="","",基本情報入力シート!C110)</f>
        <v/>
      </c>
      <c r="C76" s="463"/>
      <c r="D76" s="463"/>
      <c r="E76" s="463"/>
      <c r="F76" s="463"/>
      <c r="G76" s="463"/>
      <c r="H76" s="463"/>
      <c r="I76" s="463"/>
      <c r="J76" s="463"/>
      <c r="K76" s="464"/>
      <c r="L76" s="301" t="str">
        <f>IF(基本情報入力シート!M110="","",基本情報入力シート!M110)</f>
        <v/>
      </c>
      <c r="M76" s="302" t="str">
        <f>IF(基本情報入力シート!R110="","",基本情報入力シート!R110)</f>
        <v/>
      </c>
      <c r="N76" s="302" t="str">
        <f>IF(基本情報入力シート!W110="","",基本情報入力シート!W110)</f>
        <v/>
      </c>
      <c r="O76" s="303" t="str">
        <f>IF(基本情報入力シート!X110="","",基本情報入力シート!X110)</f>
        <v/>
      </c>
      <c r="P76" s="304" t="str">
        <f>IF(基本情報入力シート!Y110="","",基本情報入力シート!Y110)</f>
        <v/>
      </c>
      <c r="Q76" s="305"/>
      <c r="R76" s="306"/>
      <c r="S76" s="307"/>
      <c r="T76" s="308"/>
      <c r="U76" s="308"/>
      <c r="V76" s="309"/>
    </row>
    <row r="77" spans="1:22" ht="27.75" customHeight="1">
      <c r="A77" s="310">
        <f t="shared" si="0"/>
        <v>59</v>
      </c>
      <c r="B77" s="462" t="str">
        <f>IF(基本情報入力シート!C111="","",基本情報入力シート!C111)</f>
        <v/>
      </c>
      <c r="C77" s="463"/>
      <c r="D77" s="463"/>
      <c r="E77" s="463"/>
      <c r="F77" s="463"/>
      <c r="G77" s="463"/>
      <c r="H77" s="463"/>
      <c r="I77" s="463"/>
      <c r="J77" s="463"/>
      <c r="K77" s="464"/>
      <c r="L77" s="301" t="str">
        <f>IF(基本情報入力シート!M111="","",基本情報入力シート!M111)</f>
        <v/>
      </c>
      <c r="M77" s="302" t="str">
        <f>IF(基本情報入力シート!R111="","",基本情報入力シート!R111)</f>
        <v/>
      </c>
      <c r="N77" s="302" t="str">
        <f>IF(基本情報入力シート!W111="","",基本情報入力シート!W111)</f>
        <v/>
      </c>
      <c r="O77" s="303" t="str">
        <f>IF(基本情報入力シート!X111="","",基本情報入力シート!X111)</f>
        <v/>
      </c>
      <c r="P77" s="304" t="str">
        <f>IF(基本情報入力シート!Y111="","",基本情報入力シート!Y111)</f>
        <v/>
      </c>
      <c r="Q77" s="305"/>
      <c r="R77" s="306"/>
      <c r="S77" s="307"/>
      <c r="T77" s="308"/>
      <c r="U77" s="308"/>
      <c r="V77" s="309"/>
    </row>
    <row r="78" spans="1:22" ht="27.75" customHeight="1">
      <c r="A78" s="310">
        <f t="shared" si="0"/>
        <v>60</v>
      </c>
      <c r="B78" s="462" t="str">
        <f>IF(基本情報入力シート!C112="","",基本情報入力シート!C112)</f>
        <v/>
      </c>
      <c r="C78" s="463"/>
      <c r="D78" s="463"/>
      <c r="E78" s="463"/>
      <c r="F78" s="463"/>
      <c r="G78" s="463"/>
      <c r="H78" s="463"/>
      <c r="I78" s="463"/>
      <c r="J78" s="463"/>
      <c r="K78" s="464"/>
      <c r="L78" s="301" t="str">
        <f>IF(基本情報入力シート!M112="","",基本情報入力シート!M112)</f>
        <v/>
      </c>
      <c r="M78" s="302" t="str">
        <f>IF(基本情報入力シート!R112="","",基本情報入力シート!R112)</f>
        <v/>
      </c>
      <c r="N78" s="302" t="str">
        <f>IF(基本情報入力シート!W112="","",基本情報入力シート!W112)</f>
        <v/>
      </c>
      <c r="O78" s="303" t="str">
        <f>IF(基本情報入力シート!X112="","",基本情報入力シート!X112)</f>
        <v/>
      </c>
      <c r="P78" s="304" t="str">
        <f>IF(基本情報入力シート!Y112="","",基本情報入力シート!Y112)</f>
        <v/>
      </c>
      <c r="Q78" s="305"/>
      <c r="R78" s="306"/>
      <c r="S78" s="307"/>
      <c r="T78" s="308"/>
      <c r="U78" s="308"/>
      <c r="V78" s="309"/>
    </row>
    <row r="79" spans="1:22" ht="27.75" customHeight="1">
      <c r="A79" s="310">
        <f t="shared" si="0"/>
        <v>61</v>
      </c>
      <c r="B79" s="462" t="str">
        <f>IF(基本情報入力シート!C113="","",基本情報入力シート!C113)</f>
        <v/>
      </c>
      <c r="C79" s="463"/>
      <c r="D79" s="463"/>
      <c r="E79" s="463"/>
      <c r="F79" s="463"/>
      <c r="G79" s="463"/>
      <c r="H79" s="463"/>
      <c r="I79" s="463"/>
      <c r="J79" s="463"/>
      <c r="K79" s="464"/>
      <c r="L79" s="301" t="str">
        <f>IF(基本情報入力シート!M113="","",基本情報入力シート!M113)</f>
        <v/>
      </c>
      <c r="M79" s="302" t="str">
        <f>IF(基本情報入力シート!R113="","",基本情報入力シート!R113)</f>
        <v/>
      </c>
      <c r="N79" s="302" t="str">
        <f>IF(基本情報入力シート!W113="","",基本情報入力シート!W113)</f>
        <v/>
      </c>
      <c r="O79" s="303" t="str">
        <f>IF(基本情報入力シート!X113="","",基本情報入力シート!X113)</f>
        <v/>
      </c>
      <c r="P79" s="304" t="str">
        <f>IF(基本情報入力シート!Y113="","",基本情報入力シート!Y113)</f>
        <v/>
      </c>
      <c r="Q79" s="305"/>
      <c r="R79" s="306"/>
      <c r="S79" s="307"/>
      <c r="T79" s="308"/>
      <c r="U79" s="308"/>
      <c r="V79" s="309"/>
    </row>
    <row r="80" spans="1:22" ht="27.75" customHeight="1">
      <c r="A80" s="310">
        <f t="shared" si="0"/>
        <v>62</v>
      </c>
      <c r="B80" s="462" t="str">
        <f>IF(基本情報入力シート!C114="","",基本情報入力シート!C114)</f>
        <v/>
      </c>
      <c r="C80" s="463"/>
      <c r="D80" s="463"/>
      <c r="E80" s="463"/>
      <c r="F80" s="463"/>
      <c r="G80" s="463"/>
      <c r="H80" s="463"/>
      <c r="I80" s="463"/>
      <c r="J80" s="463"/>
      <c r="K80" s="464"/>
      <c r="L80" s="301" t="str">
        <f>IF(基本情報入力シート!M114="","",基本情報入力シート!M114)</f>
        <v/>
      </c>
      <c r="M80" s="302" t="str">
        <f>IF(基本情報入力シート!R114="","",基本情報入力シート!R114)</f>
        <v/>
      </c>
      <c r="N80" s="302" t="str">
        <f>IF(基本情報入力シート!W114="","",基本情報入力シート!W114)</f>
        <v/>
      </c>
      <c r="O80" s="303" t="str">
        <f>IF(基本情報入力シート!X114="","",基本情報入力シート!X114)</f>
        <v/>
      </c>
      <c r="P80" s="304" t="str">
        <f>IF(基本情報入力シート!Y114="","",基本情報入力シート!Y114)</f>
        <v/>
      </c>
      <c r="Q80" s="305"/>
      <c r="R80" s="306"/>
      <c r="S80" s="307"/>
      <c r="T80" s="308"/>
      <c r="U80" s="308"/>
      <c r="V80" s="309"/>
    </row>
    <row r="81" spans="1:22" ht="27.75" customHeight="1">
      <c r="A81" s="310">
        <f t="shared" si="0"/>
        <v>63</v>
      </c>
      <c r="B81" s="462" t="str">
        <f>IF(基本情報入力シート!C115="","",基本情報入力シート!C115)</f>
        <v/>
      </c>
      <c r="C81" s="463"/>
      <c r="D81" s="463"/>
      <c r="E81" s="463"/>
      <c r="F81" s="463"/>
      <c r="G81" s="463"/>
      <c r="H81" s="463"/>
      <c r="I81" s="463"/>
      <c r="J81" s="463"/>
      <c r="K81" s="464"/>
      <c r="L81" s="301" t="str">
        <f>IF(基本情報入力シート!M115="","",基本情報入力シート!M115)</f>
        <v/>
      </c>
      <c r="M81" s="302" t="str">
        <f>IF(基本情報入力シート!R115="","",基本情報入力シート!R115)</f>
        <v/>
      </c>
      <c r="N81" s="302" t="str">
        <f>IF(基本情報入力シート!W115="","",基本情報入力シート!W115)</f>
        <v/>
      </c>
      <c r="O81" s="303" t="str">
        <f>IF(基本情報入力シート!X115="","",基本情報入力シート!X115)</f>
        <v/>
      </c>
      <c r="P81" s="304" t="str">
        <f>IF(基本情報入力シート!Y115="","",基本情報入力シート!Y115)</f>
        <v/>
      </c>
      <c r="Q81" s="305"/>
      <c r="R81" s="306"/>
      <c r="S81" s="307"/>
      <c r="T81" s="308"/>
      <c r="U81" s="308"/>
      <c r="V81" s="309"/>
    </row>
    <row r="82" spans="1:22" ht="27.75" customHeight="1">
      <c r="A82" s="310">
        <f t="shared" si="0"/>
        <v>64</v>
      </c>
      <c r="B82" s="462" t="str">
        <f>IF(基本情報入力シート!C116="","",基本情報入力シート!C116)</f>
        <v/>
      </c>
      <c r="C82" s="463"/>
      <c r="D82" s="463"/>
      <c r="E82" s="463"/>
      <c r="F82" s="463"/>
      <c r="G82" s="463"/>
      <c r="H82" s="463"/>
      <c r="I82" s="463"/>
      <c r="J82" s="463"/>
      <c r="K82" s="464"/>
      <c r="L82" s="301" t="str">
        <f>IF(基本情報入力シート!M116="","",基本情報入力シート!M116)</f>
        <v/>
      </c>
      <c r="M82" s="302" t="str">
        <f>IF(基本情報入力シート!R116="","",基本情報入力シート!R116)</f>
        <v/>
      </c>
      <c r="N82" s="302" t="str">
        <f>IF(基本情報入力シート!W116="","",基本情報入力シート!W116)</f>
        <v/>
      </c>
      <c r="O82" s="303" t="str">
        <f>IF(基本情報入力シート!X116="","",基本情報入力シート!X116)</f>
        <v/>
      </c>
      <c r="P82" s="304" t="str">
        <f>IF(基本情報入力シート!Y116="","",基本情報入力シート!Y116)</f>
        <v/>
      </c>
      <c r="Q82" s="305"/>
      <c r="R82" s="306"/>
      <c r="S82" s="307"/>
      <c r="T82" s="308"/>
      <c r="U82" s="308"/>
      <c r="V82" s="309"/>
    </row>
    <row r="83" spans="1:22" ht="27.75" customHeight="1">
      <c r="A83" s="310">
        <f t="shared" si="0"/>
        <v>65</v>
      </c>
      <c r="B83" s="462" t="str">
        <f>IF(基本情報入力シート!C117="","",基本情報入力シート!C117)</f>
        <v/>
      </c>
      <c r="C83" s="463"/>
      <c r="D83" s="463"/>
      <c r="E83" s="463"/>
      <c r="F83" s="463"/>
      <c r="G83" s="463"/>
      <c r="H83" s="463"/>
      <c r="I83" s="463"/>
      <c r="J83" s="463"/>
      <c r="K83" s="464"/>
      <c r="L83" s="301" t="str">
        <f>IF(基本情報入力シート!M117="","",基本情報入力シート!M117)</f>
        <v/>
      </c>
      <c r="M83" s="302" t="str">
        <f>IF(基本情報入力シート!R117="","",基本情報入力シート!R117)</f>
        <v/>
      </c>
      <c r="N83" s="302" t="str">
        <f>IF(基本情報入力シート!W117="","",基本情報入力シート!W117)</f>
        <v/>
      </c>
      <c r="O83" s="303" t="str">
        <f>IF(基本情報入力シート!X117="","",基本情報入力シート!X117)</f>
        <v/>
      </c>
      <c r="P83" s="304" t="str">
        <f>IF(基本情報入力シート!Y117="","",基本情報入力シート!Y117)</f>
        <v/>
      </c>
      <c r="Q83" s="305"/>
      <c r="R83" s="306"/>
      <c r="S83" s="307"/>
      <c r="T83" s="308"/>
      <c r="U83" s="308"/>
      <c r="V83" s="309"/>
    </row>
    <row r="84" spans="1:22" ht="27.75" customHeight="1">
      <c r="A84" s="310">
        <f t="shared" si="0"/>
        <v>66</v>
      </c>
      <c r="B84" s="462" t="str">
        <f>IF(基本情報入力シート!C118="","",基本情報入力シート!C118)</f>
        <v/>
      </c>
      <c r="C84" s="463"/>
      <c r="D84" s="463"/>
      <c r="E84" s="463"/>
      <c r="F84" s="463"/>
      <c r="G84" s="463"/>
      <c r="H84" s="463"/>
      <c r="I84" s="463"/>
      <c r="J84" s="463"/>
      <c r="K84" s="464"/>
      <c r="L84" s="301" t="str">
        <f>IF(基本情報入力シート!M118="","",基本情報入力シート!M118)</f>
        <v/>
      </c>
      <c r="M84" s="302" t="str">
        <f>IF(基本情報入力シート!R118="","",基本情報入力シート!R118)</f>
        <v/>
      </c>
      <c r="N84" s="302" t="str">
        <f>IF(基本情報入力シート!W118="","",基本情報入力シート!W118)</f>
        <v/>
      </c>
      <c r="O84" s="303" t="str">
        <f>IF(基本情報入力シート!X118="","",基本情報入力シート!X118)</f>
        <v/>
      </c>
      <c r="P84" s="304" t="str">
        <f>IF(基本情報入力シート!Y118="","",基本情報入力シート!Y118)</f>
        <v/>
      </c>
      <c r="Q84" s="305"/>
      <c r="R84" s="306"/>
      <c r="S84" s="307"/>
      <c r="T84" s="308"/>
      <c r="U84" s="308"/>
      <c r="V84" s="309"/>
    </row>
    <row r="85" spans="1:22" ht="27.75" customHeight="1">
      <c r="A85" s="310">
        <f t="shared" ref="A85:A118" si="1">A84+1</f>
        <v>67</v>
      </c>
      <c r="B85" s="462" t="str">
        <f>IF(基本情報入力シート!C119="","",基本情報入力シート!C119)</f>
        <v/>
      </c>
      <c r="C85" s="463"/>
      <c r="D85" s="463"/>
      <c r="E85" s="463"/>
      <c r="F85" s="463"/>
      <c r="G85" s="463"/>
      <c r="H85" s="463"/>
      <c r="I85" s="463"/>
      <c r="J85" s="463"/>
      <c r="K85" s="464"/>
      <c r="L85" s="301" t="str">
        <f>IF(基本情報入力シート!M119="","",基本情報入力シート!M119)</f>
        <v/>
      </c>
      <c r="M85" s="302" t="str">
        <f>IF(基本情報入力シート!R119="","",基本情報入力シート!R119)</f>
        <v/>
      </c>
      <c r="N85" s="302" t="str">
        <f>IF(基本情報入力シート!W119="","",基本情報入力シート!W119)</f>
        <v/>
      </c>
      <c r="O85" s="303" t="str">
        <f>IF(基本情報入力シート!X119="","",基本情報入力シート!X119)</f>
        <v/>
      </c>
      <c r="P85" s="304" t="str">
        <f>IF(基本情報入力シート!Y119="","",基本情報入力シート!Y119)</f>
        <v/>
      </c>
      <c r="Q85" s="305"/>
      <c r="R85" s="306"/>
      <c r="S85" s="307"/>
      <c r="T85" s="308"/>
      <c r="U85" s="308"/>
      <c r="V85" s="309"/>
    </row>
    <row r="86" spans="1:22" ht="27.75" customHeight="1">
      <c r="A86" s="310">
        <f t="shared" si="1"/>
        <v>68</v>
      </c>
      <c r="B86" s="462" t="str">
        <f>IF(基本情報入力シート!C120="","",基本情報入力シート!C120)</f>
        <v/>
      </c>
      <c r="C86" s="463"/>
      <c r="D86" s="463"/>
      <c r="E86" s="463"/>
      <c r="F86" s="463"/>
      <c r="G86" s="463"/>
      <c r="H86" s="463"/>
      <c r="I86" s="463"/>
      <c r="J86" s="463"/>
      <c r="K86" s="464"/>
      <c r="L86" s="301" t="str">
        <f>IF(基本情報入力シート!M120="","",基本情報入力シート!M120)</f>
        <v/>
      </c>
      <c r="M86" s="302" t="str">
        <f>IF(基本情報入力シート!R120="","",基本情報入力シート!R120)</f>
        <v/>
      </c>
      <c r="N86" s="302" t="str">
        <f>IF(基本情報入力シート!W120="","",基本情報入力シート!W120)</f>
        <v/>
      </c>
      <c r="O86" s="303" t="str">
        <f>IF(基本情報入力シート!X120="","",基本情報入力シート!X120)</f>
        <v/>
      </c>
      <c r="P86" s="304" t="str">
        <f>IF(基本情報入力シート!Y120="","",基本情報入力シート!Y120)</f>
        <v/>
      </c>
      <c r="Q86" s="305"/>
      <c r="R86" s="306"/>
      <c r="S86" s="307"/>
      <c r="T86" s="308"/>
      <c r="U86" s="308"/>
      <c r="V86" s="309"/>
    </row>
    <row r="87" spans="1:22" ht="27.75" customHeight="1">
      <c r="A87" s="310">
        <f t="shared" si="1"/>
        <v>69</v>
      </c>
      <c r="B87" s="462" t="str">
        <f>IF(基本情報入力シート!C121="","",基本情報入力シート!C121)</f>
        <v/>
      </c>
      <c r="C87" s="463"/>
      <c r="D87" s="463"/>
      <c r="E87" s="463"/>
      <c r="F87" s="463"/>
      <c r="G87" s="463"/>
      <c r="H87" s="463"/>
      <c r="I87" s="463"/>
      <c r="J87" s="463"/>
      <c r="K87" s="464"/>
      <c r="L87" s="301" t="str">
        <f>IF(基本情報入力シート!M121="","",基本情報入力シート!M121)</f>
        <v/>
      </c>
      <c r="M87" s="302" t="str">
        <f>IF(基本情報入力シート!R121="","",基本情報入力シート!R121)</f>
        <v/>
      </c>
      <c r="N87" s="302" t="str">
        <f>IF(基本情報入力シート!W121="","",基本情報入力シート!W121)</f>
        <v/>
      </c>
      <c r="O87" s="303" t="str">
        <f>IF(基本情報入力シート!X121="","",基本情報入力シート!X121)</f>
        <v/>
      </c>
      <c r="P87" s="304" t="str">
        <f>IF(基本情報入力シート!Y121="","",基本情報入力シート!Y121)</f>
        <v/>
      </c>
      <c r="Q87" s="305"/>
      <c r="R87" s="306"/>
      <c r="S87" s="307"/>
      <c r="T87" s="308"/>
      <c r="U87" s="308"/>
      <c r="V87" s="309"/>
    </row>
    <row r="88" spans="1:22" ht="27.75" customHeight="1">
      <c r="A88" s="310">
        <f t="shared" si="1"/>
        <v>70</v>
      </c>
      <c r="B88" s="462" t="str">
        <f>IF(基本情報入力シート!C122="","",基本情報入力シート!C122)</f>
        <v/>
      </c>
      <c r="C88" s="463"/>
      <c r="D88" s="463"/>
      <c r="E88" s="463"/>
      <c r="F88" s="463"/>
      <c r="G88" s="463"/>
      <c r="H88" s="463"/>
      <c r="I88" s="463"/>
      <c r="J88" s="463"/>
      <c r="K88" s="464"/>
      <c r="L88" s="301" t="str">
        <f>IF(基本情報入力シート!M122="","",基本情報入力シート!M122)</f>
        <v/>
      </c>
      <c r="M88" s="302" t="str">
        <f>IF(基本情報入力シート!R122="","",基本情報入力シート!R122)</f>
        <v/>
      </c>
      <c r="N88" s="302" t="str">
        <f>IF(基本情報入力シート!W122="","",基本情報入力シート!W122)</f>
        <v/>
      </c>
      <c r="O88" s="303" t="str">
        <f>IF(基本情報入力シート!X122="","",基本情報入力シート!X122)</f>
        <v/>
      </c>
      <c r="P88" s="304" t="str">
        <f>IF(基本情報入力シート!Y122="","",基本情報入力シート!Y122)</f>
        <v/>
      </c>
      <c r="Q88" s="305"/>
      <c r="R88" s="306"/>
      <c r="S88" s="307"/>
      <c r="T88" s="308"/>
      <c r="U88" s="308"/>
      <c r="V88" s="309"/>
    </row>
    <row r="89" spans="1:22" ht="27.75" customHeight="1">
      <c r="A89" s="310">
        <f t="shared" si="1"/>
        <v>71</v>
      </c>
      <c r="B89" s="462" t="str">
        <f>IF(基本情報入力シート!C123="","",基本情報入力シート!C123)</f>
        <v/>
      </c>
      <c r="C89" s="463"/>
      <c r="D89" s="463"/>
      <c r="E89" s="463"/>
      <c r="F89" s="463"/>
      <c r="G89" s="463"/>
      <c r="H89" s="463"/>
      <c r="I89" s="463"/>
      <c r="J89" s="463"/>
      <c r="K89" s="464"/>
      <c r="L89" s="301" t="str">
        <f>IF(基本情報入力シート!M123="","",基本情報入力シート!M123)</f>
        <v/>
      </c>
      <c r="M89" s="302" t="str">
        <f>IF(基本情報入力シート!R123="","",基本情報入力シート!R123)</f>
        <v/>
      </c>
      <c r="N89" s="302" t="str">
        <f>IF(基本情報入力シート!W123="","",基本情報入力シート!W123)</f>
        <v/>
      </c>
      <c r="O89" s="303" t="str">
        <f>IF(基本情報入力シート!X123="","",基本情報入力シート!X123)</f>
        <v/>
      </c>
      <c r="P89" s="304" t="str">
        <f>IF(基本情報入力シート!Y123="","",基本情報入力シート!Y123)</f>
        <v/>
      </c>
      <c r="Q89" s="305"/>
      <c r="R89" s="306"/>
      <c r="S89" s="307"/>
      <c r="T89" s="308"/>
      <c r="U89" s="308"/>
      <c r="V89" s="309"/>
    </row>
    <row r="90" spans="1:22" ht="27.75" customHeight="1">
      <c r="A90" s="310">
        <f t="shared" si="1"/>
        <v>72</v>
      </c>
      <c r="B90" s="462" t="str">
        <f>IF(基本情報入力シート!C124="","",基本情報入力シート!C124)</f>
        <v/>
      </c>
      <c r="C90" s="463"/>
      <c r="D90" s="463"/>
      <c r="E90" s="463"/>
      <c r="F90" s="463"/>
      <c r="G90" s="463"/>
      <c r="H90" s="463"/>
      <c r="I90" s="463"/>
      <c r="J90" s="463"/>
      <c r="K90" s="464"/>
      <c r="L90" s="301" t="str">
        <f>IF(基本情報入力シート!M124="","",基本情報入力シート!M124)</f>
        <v/>
      </c>
      <c r="M90" s="302" t="str">
        <f>IF(基本情報入力シート!R124="","",基本情報入力シート!R124)</f>
        <v/>
      </c>
      <c r="N90" s="302" t="str">
        <f>IF(基本情報入力シート!W124="","",基本情報入力シート!W124)</f>
        <v/>
      </c>
      <c r="O90" s="303" t="str">
        <f>IF(基本情報入力シート!X124="","",基本情報入力シート!X124)</f>
        <v/>
      </c>
      <c r="P90" s="304" t="str">
        <f>IF(基本情報入力シート!Y124="","",基本情報入力シート!Y124)</f>
        <v/>
      </c>
      <c r="Q90" s="305"/>
      <c r="R90" s="306"/>
      <c r="S90" s="307"/>
      <c r="T90" s="308"/>
      <c r="U90" s="308"/>
      <c r="V90" s="309"/>
    </row>
    <row r="91" spans="1:22" ht="27.75" customHeight="1">
      <c r="A91" s="310">
        <f t="shared" si="1"/>
        <v>73</v>
      </c>
      <c r="B91" s="462" t="str">
        <f>IF(基本情報入力シート!C125="","",基本情報入力シート!C125)</f>
        <v/>
      </c>
      <c r="C91" s="463"/>
      <c r="D91" s="463"/>
      <c r="E91" s="463"/>
      <c r="F91" s="463"/>
      <c r="G91" s="463"/>
      <c r="H91" s="463"/>
      <c r="I91" s="463"/>
      <c r="J91" s="463"/>
      <c r="K91" s="464"/>
      <c r="L91" s="301" t="str">
        <f>IF(基本情報入力シート!M125="","",基本情報入力シート!M125)</f>
        <v/>
      </c>
      <c r="M91" s="302" t="str">
        <f>IF(基本情報入力シート!R125="","",基本情報入力シート!R125)</f>
        <v/>
      </c>
      <c r="N91" s="302" t="str">
        <f>IF(基本情報入力シート!W125="","",基本情報入力シート!W125)</f>
        <v/>
      </c>
      <c r="O91" s="303" t="str">
        <f>IF(基本情報入力シート!X125="","",基本情報入力シート!X125)</f>
        <v/>
      </c>
      <c r="P91" s="304" t="str">
        <f>IF(基本情報入力シート!Y125="","",基本情報入力シート!Y125)</f>
        <v/>
      </c>
      <c r="Q91" s="305"/>
      <c r="R91" s="306"/>
      <c r="S91" s="307"/>
      <c r="T91" s="308"/>
      <c r="U91" s="308"/>
      <c r="V91" s="309"/>
    </row>
    <row r="92" spans="1:22" ht="27.75" customHeight="1">
      <c r="A92" s="310">
        <f t="shared" si="1"/>
        <v>74</v>
      </c>
      <c r="B92" s="462" t="str">
        <f>IF(基本情報入力シート!C126="","",基本情報入力シート!C126)</f>
        <v/>
      </c>
      <c r="C92" s="463"/>
      <c r="D92" s="463"/>
      <c r="E92" s="463"/>
      <c r="F92" s="463"/>
      <c r="G92" s="463"/>
      <c r="H92" s="463"/>
      <c r="I92" s="463"/>
      <c r="J92" s="463"/>
      <c r="K92" s="464"/>
      <c r="L92" s="301" t="str">
        <f>IF(基本情報入力シート!M126="","",基本情報入力シート!M126)</f>
        <v/>
      </c>
      <c r="M92" s="302" t="str">
        <f>IF(基本情報入力シート!R126="","",基本情報入力シート!R126)</f>
        <v/>
      </c>
      <c r="N92" s="302" t="str">
        <f>IF(基本情報入力シート!W126="","",基本情報入力シート!W126)</f>
        <v/>
      </c>
      <c r="O92" s="303" t="str">
        <f>IF(基本情報入力シート!X126="","",基本情報入力シート!X126)</f>
        <v/>
      </c>
      <c r="P92" s="304" t="str">
        <f>IF(基本情報入力シート!Y126="","",基本情報入力シート!Y126)</f>
        <v/>
      </c>
      <c r="Q92" s="305"/>
      <c r="R92" s="306"/>
      <c r="S92" s="307"/>
      <c r="T92" s="308"/>
      <c r="U92" s="308"/>
      <c r="V92" s="309"/>
    </row>
    <row r="93" spans="1:22" ht="27.75" customHeight="1">
      <c r="A93" s="310">
        <f t="shared" si="1"/>
        <v>75</v>
      </c>
      <c r="B93" s="462" t="str">
        <f>IF(基本情報入力シート!C127="","",基本情報入力シート!C127)</f>
        <v/>
      </c>
      <c r="C93" s="463"/>
      <c r="D93" s="463"/>
      <c r="E93" s="463"/>
      <c r="F93" s="463"/>
      <c r="G93" s="463"/>
      <c r="H93" s="463"/>
      <c r="I93" s="463"/>
      <c r="J93" s="463"/>
      <c r="K93" s="464"/>
      <c r="L93" s="301" t="str">
        <f>IF(基本情報入力シート!M127="","",基本情報入力シート!M127)</f>
        <v/>
      </c>
      <c r="M93" s="302" t="str">
        <f>IF(基本情報入力シート!R127="","",基本情報入力シート!R127)</f>
        <v/>
      </c>
      <c r="N93" s="302" t="str">
        <f>IF(基本情報入力シート!W127="","",基本情報入力シート!W127)</f>
        <v/>
      </c>
      <c r="O93" s="303" t="str">
        <f>IF(基本情報入力シート!X127="","",基本情報入力シート!X127)</f>
        <v/>
      </c>
      <c r="P93" s="304" t="str">
        <f>IF(基本情報入力シート!Y127="","",基本情報入力シート!Y127)</f>
        <v/>
      </c>
      <c r="Q93" s="305"/>
      <c r="R93" s="306"/>
      <c r="S93" s="307"/>
      <c r="T93" s="308"/>
      <c r="U93" s="308"/>
      <c r="V93" s="309"/>
    </row>
    <row r="94" spans="1:22" ht="27.75" customHeight="1">
      <c r="A94" s="310">
        <f t="shared" si="1"/>
        <v>76</v>
      </c>
      <c r="B94" s="462" t="str">
        <f>IF(基本情報入力シート!C128="","",基本情報入力シート!C128)</f>
        <v/>
      </c>
      <c r="C94" s="463"/>
      <c r="D94" s="463"/>
      <c r="E94" s="463"/>
      <c r="F94" s="463"/>
      <c r="G94" s="463"/>
      <c r="H94" s="463"/>
      <c r="I94" s="463"/>
      <c r="J94" s="463"/>
      <c r="K94" s="464"/>
      <c r="L94" s="301" t="str">
        <f>IF(基本情報入力シート!M128="","",基本情報入力シート!M128)</f>
        <v/>
      </c>
      <c r="M94" s="302" t="str">
        <f>IF(基本情報入力シート!R128="","",基本情報入力シート!R128)</f>
        <v/>
      </c>
      <c r="N94" s="302" t="str">
        <f>IF(基本情報入力シート!W128="","",基本情報入力シート!W128)</f>
        <v/>
      </c>
      <c r="O94" s="303" t="str">
        <f>IF(基本情報入力シート!X128="","",基本情報入力シート!X128)</f>
        <v/>
      </c>
      <c r="P94" s="304" t="str">
        <f>IF(基本情報入力シート!Y128="","",基本情報入力シート!Y128)</f>
        <v/>
      </c>
      <c r="Q94" s="305"/>
      <c r="R94" s="306"/>
      <c r="S94" s="307"/>
      <c r="T94" s="308"/>
      <c r="U94" s="308"/>
      <c r="V94" s="309"/>
    </row>
    <row r="95" spans="1:22" ht="27.75" customHeight="1">
      <c r="A95" s="310">
        <f t="shared" si="1"/>
        <v>77</v>
      </c>
      <c r="B95" s="462" t="str">
        <f>IF(基本情報入力シート!C129="","",基本情報入力シート!C129)</f>
        <v/>
      </c>
      <c r="C95" s="463"/>
      <c r="D95" s="463"/>
      <c r="E95" s="463"/>
      <c r="F95" s="463"/>
      <c r="G95" s="463"/>
      <c r="H95" s="463"/>
      <c r="I95" s="463"/>
      <c r="J95" s="463"/>
      <c r="K95" s="464"/>
      <c r="L95" s="301" t="str">
        <f>IF(基本情報入力シート!M129="","",基本情報入力シート!M129)</f>
        <v/>
      </c>
      <c r="M95" s="302" t="str">
        <f>IF(基本情報入力シート!R129="","",基本情報入力シート!R129)</f>
        <v/>
      </c>
      <c r="N95" s="302" t="str">
        <f>IF(基本情報入力シート!W129="","",基本情報入力シート!W129)</f>
        <v/>
      </c>
      <c r="O95" s="303" t="str">
        <f>IF(基本情報入力シート!X129="","",基本情報入力シート!X129)</f>
        <v/>
      </c>
      <c r="P95" s="304" t="str">
        <f>IF(基本情報入力シート!Y129="","",基本情報入力シート!Y129)</f>
        <v/>
      </c>
      <c r="Q95" s="305"/>
      <c r="R95" s="306"/>
      <c r="S95" s="307"/>
      <c r="T95" s="308"/>
      <c r="U95" s="308"/>
      <c r="V95" s="309"/>
    </row>
    <row r="96" spans="1:22" ht="27.75" customHeight="1">
      <c r="A96" s="310">
        <f t="shared" si="1"/>
        <v>78</v>
      </c>
      <c r="B96" s="462" t="str">
        <f>IF(基本情報入力シート!C130="","",基本情報入力シート!C130)</f>
        <v/>
      </c>
      <c r="C96" s="463"/>
      <c r="D96" s="463"/>
      <c r="E96" s="463"/>
      <c r="F96" s="463"/>
      <c r="G96" s="463"/>
      <c r="H96" s="463"/>
      <c r="I96" s="463"/>
      <c r="J96" s="463"/>
      <c r="K96" s="464"/>
      <c r="L96" s="301" t="str">
        <f>IF(基本情報入力シート!M130="","",基本情報入力シート!M130)</f>
        <v/>
      </c>
      <c r="M96" s="302" t="str">
        <f>IF(基本情報入力シート!R130="","",基本情報入力シート!R130)</f>
        <v/>
      </c>
      <c r="N96" s="302" t="str">
        <f>IF(基本情報入力シート!W130="","",基本情報入力シート!W130)</f>
        <v/>
      </c>
      <c r="O96" s="303" t="str">
        <f>IF(基本情報入力シート!X130="","",基本情報入力シート!X130)</f>
        <v/>
      </c>
      <c r="P96" s="304" t="str">
        <f>IF(基本情報入力シート!Y130="","",基本情報入力シート!Y130)</f>
        <v/>
      </c>
      <c r="Q96" s="305"/>
      <c r="R96" s="306"/>
      <c r="S96" s="307"/>
      <c r="T96" s="308"/>
      <c r="U96" s="308"/>
      <c r="V96" s="309"/>
    </row>
    <row r="97" spans="1:22" ht="27.75" customHeight="1">
      <c r="A97" s="310">
        <f t="shared" si="1"/>
        <v>79</v>
      </c>
      <c r="B97" s="462" t="str">
        <f>IF(基本情報入力シート!C131="","",基本情報入力シート!C131)</f>
        <v/>
      </c>
      <c r="C97" s="463"/>
      <c r="D97" s="463"/>
      <c r="E97" s="463"/>
      <c r="F97" s="463"/>
      <c r="G97" s="463"/>
      <c r="H97" s="463"/>
      <c r="I97" s="463"/>
      <c r="J97" s="463"/>
      <c r="K97" s="464"/>
      <c r="L97" s="301" t="str">
        <f>IF(基本情報入力シート!M131="","",基本情報入力シート!M131)</f>
        <v/>
      </c>
      <c r="M97" s="302" t="str">
        <f>IF(基本情報入力シート!R131="","",基本情報入力シート!R131)</f>
        <v/>
      </c>
      <c r="N97" s="302" t="str">
        <f>IF(基本情報入力シート!W131="","",基本情報入力シート!W131)</f>
        <v/>
      </c>
      <c r="O97" s="303" t="str">
        <f>IF(基本情報入力シート!X131="","",基本情報入力シート!X131)</f>
        <v/>
      </c>
      <c r="P97" s="304" t="str">
        <f>IF(基本情報入力シート!Y131="","",基本情報入力シート!Y131)</f>
        <v/>
      </c>
      <c r="Q97" s="305"/>
      <c r="R97" s="306"/>
      <c r="S97" s="307"/>
      <c r="T97" s="308"/>
      <c r="U97" s="308"/>
      <c r="V97" s="309"/>
    </row>
    <row r="98" spans="1:22" ht="27.75" customHeight="1">
      <c r="A98" s="310">
        <f t="shared" si="1"/>
        <v>80</v>
      </c>
      <c r="B98" s="462" t="str">
        <f>IF(基本情報入力シート!C132="","",基本情報入力シート!C132)</f>
        <v/>
      </c>
      <c r="C98" s="463"/>
      <c r="D98" s="463"/>
      <c r="E98" s="463"/>
      <c r="F98" s="463"/>
      <c r="G98" s="463"/>
      <c r="H98" s="463"/>
      <c r="I98" s="463"/>
      <c r="J98" s="463"/>
      <c r="K98" s="464"/>
      <c r="L98" s="301" t="str">
        <f>IF(基本情報入力シート!M132="","",基本情報入力シート!M132)</f>
        <v/>
      </c>
      <c r="M98" s="302" t="str">
        <f>IF(基本情報入力シート!R132="","",基本情報入力シート!R132)</f>
        <v/>
      </c>
      <c r="N98" s="302" t="str">
        <f>IF(基本情報入力シート!W132="","",基本情報入力シート!W132)</f>
        <v/>
      </c>
      <c r="O98" s="303" t="str">
        <f>IF(基本情報入力シート!X132="","",基本情報入力シート!X132)</f>
        <v/>
      </c>
      <c r="P98" s="304" t="str">
        <f>IF(基本情報入力シート!Y132="","",基本情報入力シート!Y132)</f>
        <v/>
      </c>
      <c r="Q98" s="305"/>
      <c r="R98" s="306"/>
      <c r="S98" s="307"/>
      <c r="T98" s="308"/>
      <c r="U98" s="308"/>
      <c r="V98" s="309"/>
    </row>
    <row r="99" spans="1:22" ht="27.75" customHeight="1">
      <c r="A99" s="310">
        <f t="shared" si="1"/>
        <v>81</v>
      </c>
      <c r="B99" s="462" t="str">
        <f>IF(基本情報入力シート!C133="","",基本情報入力シート!C133)</f>
        <v/>
      </c>
      <c r="C99" s="463"/>
      <c r="D99" s="463"/>
      <c r="E99" s="463"/>
      <c r="F99" s="463"/>
      <c r="G99" s="463"/>
      <c r="H99" s="463"/>
      <c r="I99" s="463"/>
      <c r="J99" s="463"/>
      <c r="K99" s="464"/>
      <c r="L99" s="301" t="str">
        <f>IF(基本情報入力シート!M133="","",基本情報入力シート!M133)</f>
        <v/>
      </c>
      <c r="M99" s="302" t="str">
        <f>IF(基本情報入力シート!R133="","",基本情報入力シート!R133)</f>
        <v/>
      </c>
      <c r="N99" s="302" t="str">
        <f>IF(基本情報入力シート!W133="","",基本情報入力シート!W133)</f>
        <v/>
      </c>
      <c r="O99" s="303" t="str">
        <f>IF(基本情報入力シート!X133="","",基本情報入力シート!X133)</f>
        <v/>
      </c>
      <c r="P99" s="304" t="str">
        <f>IF(基本情報入力シート!Y133="","",基本情報入力シート!Y133)</f>
        <v/>
      </c>
      <c r="Q99" s="305"/>
      <c r="R99" s="306"/>
      <c r="S99" s="307"/>
      <c r="T99" s="308"/>
      <c r="U99" s="308"/>
      <c r="V99" s="309"/>
    </row>
    <row r="100" spans="1:22" ht="27.75" customHeight="1">
      <c r="A100" s="310">
        <f t="shared" si="1"/>
        <v>82</v>
      </c>
      <c r="B100" s="462" t="str">
        <f>IF(基本情報入力シート!C134="","",基本情報入力シート!C134)</f>
        <v/>
      </c>
      <c r="C100" s="463"/>
      <c r="D100" s="463"/>
      <c r="E100" s="463"/>
      <c r="F100" s="463"/>
      <c r="G100" s="463"/>
      <c r="H100" s="463"/>
      <c r="I100" s="463"/>
      <c r="J100" s="463"/>
      <c r="K100" s="464"/>
      <c r="L100" s="301" t="str">
        <f>IF(基本情報入力シート!M134="","",基本情報入力シート!M134)</f>
        <v/>
      </c>
      <c r="M100" s="302" t="str">
        <f>IF(基本情報入力シート!R134="","",基本情報入力シート!R134)</f>
        <v/>
      </c>
      <c r="N100" s="302" t="str">
        <f>IF(基本情報入力シート!W134="","",基本情報入力シート!W134)</f>
        <v/>
      </c>
      <c r="O100" s="303" t="str">
        <f>IF(基本情報入力シート!X134="","",基本情報入力シート!X134)</f>
        <v/>
      </c>
      <c r="P100" s="304" t="str">
        <f>IF(基本情報入力シート!Y134="","",基本情報入力シート!Y134)</f>
        <v/>
      </c>
      <c r="Q100" s="305"/>
      <c r="R100" s="306"/>
      <c r="S100" s="307"/>
      <c r="T100" s="308"/>
      <c r="U100" s="308"/>
      <c r="V100" s="309"/>
    </row>
    <row r="101" spans="1:22" ht="27.75" customHeight="1">
      <c r="A101" s="310">
        <f t="shared" si="1"/>
        <v>83</v>
      </c>
      <c r="B101" s="462" t="str">
        <f>IF(基本情報入力シート!C135="","",基本情報入力シート!C135)</f>
        <v/>
      </c>
      <c r="C101" s="463"/>
      <c r="D101" s="463"/>
      <c r="E101" s="463"/>
      <c r="F101" s="463"/>
      <c r="G101" s="463"/>
      <c r="H101" s="463"/>
      <c r="I101" s="463"/>
      <c r="J101" s="463"/>
      <c r="K101" s="464"/>
      <c r="L101" s="301" t="str">
        <f>IF(基本情報入力シート!M135="","",基本情報入力シート!M135)</f>
        <v/>
      </c>
      <c r="M101" s="302" t="str">
        <f>IF(基本情報入力シート!R135="","",基本情報入力シート!R135)</f>
        <v/>
      </c>
      <c r="N101" s="302" t="str">
        <f>IF(基本情報入力シート!W135="","",基本情報入力シート!W135)</f>
        <v/>
      </c>
      <c r="O101" s="303" t="str">
        <f>IF(基本情報入力シート!X135="","",基本情報入力シート!X135)</f>
        <v/>
      </c>
      <c r="P101" s="304" t="str">
        <f>IF(基本情報入力シート!Y135="","",基本情報入力シート!Y135)</f>
        <v/>
      </c>
      <c r="Q101" s="305"/>
      <c r="R101" s="306"/>
      <c r="S101" s="307"/>
      <c r="T101" s="308"/>
      <c r="U101" s="308"/>
      <c r="V101" s="309"/>
    </row>
    <row r="102" spans="1:22" ht="27.75" customHeight="1">
      <c r="A102" s="310">
        <f t="shared" si="1"/>
        <v>84</v>
      </c>
      <c r="B102" s="462" t="str">
        <f>IF(基本情報入力シート!C136="","",基本情報入力シート!C136)</f>
        <v/>
      </c>
      <c r="C102" s="463"/>
      <c r="D102" s="463"/>
      <c r="E102" s="463"/>
      <c r="F102" s="463"/>
      <c r="G102" s="463"/>
      <c r="H102" s="463"/>
      <c r="I102" s="463"/>
      <c r="J102" s="463"/>
      <c r="K102" s="464"/>
      <c r="L102" s="301" t="str">
        <f>IF(基本情報入力シート!M136="","",基本情報入力シート!M136)</f>
        <v/>
      </c>
      <c r="M102" s="302" t="str">
        <f>IF(基本情報入力シート!R136="","",基本情報入力シート!R136)</f>
        <v/>
      </c>
      <c r="N102" s="302" t="str">
        <f>IF(基本情報入力シート!W136="","",基本情報入力シート!W136)</f>
        <v/>
      </c>
      <c r="O102" s="303" t="str">
        <f>IF(基本情報入力シート!X136="","",基本情報入力シート!X136)</f>
        <v/>
      </c>
      <c r="P102" s="304" t="str">
        <f>IF(基本情報入力シート!Y136="","",基本情報入力シート!Y136)</f>
        <v/>
      </c>
      <c r="Q102" s="305"/>
      <c r="R102" s="306"/>
      <c r="S102" s="307"/>
      <c r="T102" s="308"/>
      <c r="U102" s="308"/>
      <c r="V102" s="309"/>
    </row>
    <row r="103" spans="1:22" ht="27.75" customHeight="1">
      <c r="A103" s="310">
        <f t="shared" si="1"/>
        <v>85</v>
      </c>
      <c r="B103" s="462" t="str">
        <f>IF(基本情報入力シート!C137="","",基本情報入力シート!C137)</f>
        <v/>
      </c>
      <c r="C103" s="463"/>
      <c r="D103" s="463"/>
      <c r="E103" s="463"/>
      <c r="F103" s="463"/>
      <c r="G103" s="463"/>
      <c r="H103" s="463"/>
      <c r="I103" s="463"/>
      <c r="J103" s="463"/>
      <c r="K103" s="464"/>
      <c r="L103" s="301" t="str">
        <f>IF(基本情報入力シート!M137="","",基本情報入力シート!M137)</f>
        <v/>
      </c>
      <c r="M103" s="302" t="str">
        <f>IF(基本情報入力シート!R137="","",基本情報入力シート!R137)</f>
        <v/>
      </c>
      <c r="N103" s="302" t="str">
        <f>IF(基本情報入力シート!W137="","",基本情報入力シート!W137)</f>
        <v/>
      </c>
      <c r="O103" s="303" t="str">
        <f>IF(基本情報入力シート!X137="","",基本情報入力シート!X137)</f>
        <v/>
      </c>
      <c r="P103" s="304" t="str">
        <f>IF(基本情報入力シート!Y137="","",基本情報入力シート!Y137)</f>
        <v/>
      </c>
      <c r="Q103" s="305"/>
      <c r="R103" s="306"/>
      <c r="S103" s="307"/>
      <c r="T103" s="308"/>
      <c r="U103" s="308"/>
      <c r="V103" s="309"/>
    </row>
    <row r="104" spans="1:22" ht="27.75" customHeight="1">
      <c r="A104" s="310">
        <f t="shared" si="1"/>
        <v>86</v>
      </c>
      <c r="B104" s="462" t="str">
        <f>IF(基本情報入力シート!C138="","",基本情報入力シート!C138)</f>
        <v/>
      </c>
      <c r="C104" s="463"/>
      <c r="D104" s="463"/>
      <c r="E104" s="463"/>
      <c r="F104" s="463"/>
      <c r="G104" s="463"/>
      <c r="H104" s="463"/>
      <c r="I104" s="463"/>
      <c r="J104" s="463"/>
      <c r="K104" s="464"/>
      <c r="L104" s="301" t="str">
        <f>IF(基本情報入力シート!M138="","",基本情報入力シート!M138)</f>
        <v/>
      </c>
      <c r="M104" s="302" t="str">
        <f>IF(基本情報入力シート!R138="","",基本情報入力シート!R138)</f>
        <v/>
      </c>
      <c r="N104" s="302" t="str">
        <f>IF(基本情報入力シート!W138="","",基本情報入力シート!W138)</f>
        <v/>
      </c>
      <c r="O104" s="303" t="str">
        <f>IF(基本情報入力シート!X138="","",基本情報入力シート!X138)</f>
        <v/>
      </c>
      <c r="P104" s="304" t="str">
        <f>IF(基本情報入力シート!Y138="","",基本情報入力シート!Y138)</f>
        <v/>
      </c>
      <c r="Q104" s="305"/>
      <c r="R104" s="306"/>
      <c r="S104" s="307"/>
      <c r="T104" s="308"/>
      <c r="U104" s="308"/>
      <c r="V104" s="309"/>
    </row>
    <row r="105" spans="1:22" ht="27.75" customHeight="1">
      <c r="A105" s="310">
        <f t="shared" si="1"/>
        <v>87</v>
      </c>
      <c r="B105" s="462" t="str">
        <f>IF(基本情報入力シート!C139="","",基本情報入力シート!C139)</f>
        <v/>
      </c>
      <c r="C105" s="463"/>
      <c r="D105" s="463"/>
      <c r="E105" s="463"/>
      <c r="F105" s="463"/>
      <c r="G105" s="463"/>
      <c r="H105" s="463"/>
      <c r="I105" s="463"/>
      <c r="J105" s="463"/>
      <c r="K105" s="464"/>
      <c r="L105" s="301" t="str">
        <f>IF(基本情報入力シート!M139="","",基本情報入力シート!M139)</f>
        <v/>
      </c>
      <c r="M105" s="302" t="str">
        <f>IF(基本情報入力シート!R139="","",基本情報入力シート!R139)</f>
        <v/>
      </c>
      <c r="N105" s="302" t="str">
        <f>IF(基本情報入力シート!W139="","",基本情報入力シート!W139)</f>
        <v/>
      </c>
      <c r="O105" s="303" t="str">
        <f>IF(基本情報入力シート!X139="","",基本情報入力シート!X139)</f>
        <v/>
      </c>
      <c r="P105" s="304" t="str">
        <f>IF(基本情報入力シート!Y139="","",基本情報入力シート!Y139)</f>
        <v/>
      </c>
      <c r="Q105" s="305"/>
      <c r="R105" s="306"/>
      <c r="S105" s="307"/>
      <c r="T105" s="308"/>
      <c r="U105" s="308"/>
      <c r="V105" s="309"/>
    </row>
    <row r="106" spans="1:22" ht="27.75" customHeight="1">
      <c r="A106" s="310">
        <f t="shared" si="1"/>
        <v>88</v>
      </c>
      <c r="B106" s="462" t="str">
        <f>IF(基本情報入力シート!C140="","",基本情報入力シート!C140)</f>
        <v/>
      </c>
      <c r="C106" s="463"/>
      <c r="D106" s="463"/>
      <c r="E106" s="463"/>
      <c r="F106" s="463"/>
      <c r="G106" s="463"/>
      <c r="H106" s="463"/>
      <c r="I106" s="463"/>
      <c r="J106" s="463"/>
      <c r="K106" s="464"/>
      <c r="L106" s="301" t="str">
        <f>IF(基本情報入力シート!M140="","",基本情報入力シート!M140)</f>
        <v/>
      </c>
      <c r="M106" s="302" t="str">
        <f>IF(基本情報入力シート!R140="","",基本情報入力シート!R140)</f>
        <v/>
      </c>
      <c r="N106" s="302" t="str">
        <f>IF(基本情報入力シート!W140="","",基本情報入力シート!W140)</f>
        <v/>
      </c>
      <c r="O106" s="303" t="str">
        <f>IF(基本情報入力シート!X140="","",基本情報入力シート!X140)</f>
        <v/>
      </c>
      <c r="P106" s="304" t="str">
        <f>IF(基本情報入力シート!Y140="","",基本情報入力シート!Y140)</f>
        <v/>
      </c>
      <c r="Q106" s="305"/>
      <c r="R106" s="306"/>
      <c r="S106" s="307"/>
      <c r="T106" s="308"/>
      <c r="U106" s="308"/>
      <c r="V106" s="309"/>
    </row>
    <row r="107" spans="1:22" ht="27.75" customHeight="1">
      <c r="A107" s="310">
        <f t="shared" si="1"/>
        <v>89</v>
      </c>
      <c r="B107" s="462" t="str">
        <f>IF(基本情報入力シート!C141="","",基本情報入力シート!C141)</f>
        <v/>
      </c>
      <c r="C107" s="463"/>
      <c r="D107" s="463"/>
      <c r="E107" s="463"/>
      <c r="F107" s="463"/>
      <c r="G107" s="463"/>
      <c r="H107" s="463"/>
      <c r="I107" s="463"/>
      <c r="J107" s="463"/>
      <c r="K107" s="464"/>
      <c r="L107" s="301" t="str">
        <f>IF(基本情報入力シート!M141="","",基本情報入力シート!M141)</f>
        <v/>
      </c>
      <c r="M107" s="302" t="str">
        <f>IF(基本情報入力シート!R141="","",基本情報入力シート!R141)</f>
        <v/>
      </c>
      <c r="N107" s="302" t="str">
        <f>IF(基本情報入力シート!W141="","",基本情報入力シート!W141)</f>
        <v/>
      </c>
      <c r="O107" s="303" t="str">
        <f>IF(基本情報入力シート!X141="","",基本情報入力シート!X141)</f>
        <v/>
      </c>
      <c r="P107" s="304" t="str">
        <f>IF(基本情報入力シート!Y141="","",基本情報入力シート!Y141)</f>
        <v/>
      </c>
      <c r="Q107" s="305"/>
      <c r="R107" s="306"/>
      <c r="S107" s="307"/>
      <c r="T107" s="308"/>
      <c r="U107" s="308"/>
      <c r="V107" s="309"/>
    </row>
    <row r="108" spans="1:22" ht="27.75" customHeight="1">
      <c r="A108" s="310">
        <f t="shared" si="1"/>
        <v>90</v>
      </c>
      <c r="B108" s="462" t="str">
        <f>IF(基本情報入力シート!C142="","",基本情報入力シート!C142)</f>
        <v/>
      </c>
      <c r="C108" s="463"/>
      <c r="D108" s="463"/>
      <c r="E108" s="463"/>
      <c r="F108" s="463"/>
      <c r="G108" s="463"/>
      <c r="H108" s="463"/>
      <c r="I108" s="463"/>
      <c r="J108" s="463"/>
      <c r="K108" s="464"/>
      <c r="L108" s="301" t="str">
        <f>IF(基本情報入力シート!M142="","",基本情報入力シート!M142)</f>
        <v/>
      </c>
      <c r="M108" s="302" t="str">
        <f>IF(基本情報入力シート!R142="","",基本情報入力シート!R142)</f>
        <v/>
      </c>
      <c r="N108" s="302" t="str">
        <f>IF(基本情報入力シート!W142="","",基本情報入力シート!W142)</f>
        <v/>
      </c>
      <c r="O108" s="303" t="str">
        <f>IF(基本情報入力シート!X142="","",基本情報入力シート!X142)</f>
        <v/>
      </c>
      <c r="P108" s="304" t="str">
        <f>IF(基本情報入力シート!Y142="","",基本情報入力シート!Y142)</f>
        <v/>
      </c>
      <c r="Q108" s="305"/>
      <c r="R108" s="306"/>
      <c r="S108" s="307"/>
      <c r="T108" s="308"/>
      <c r="U108" s="308"/>
      <c r="V108" s="309"/>
    </row>
    <row r="109" spans="1:22" ht="27.75" customHeight="1">
      <c r="A109" s="310">
        <f t="shared" si="1"/>
        <v>91</v>
      </c>
      <c r="B109" s="462" t="str">
        <f>IF(基本情報入力シート!C143="","",基本情報入力シート!C143)</f>
        <v/>
      </c>
      <c r="C109" s="463"/>
      <c r="D109" s="463"/>
      <c r="E109" s="463"/>
      <c r="F109" s="463"/>
      <c r="G109" s="463"/>
      <c r="H109" s="463"/>
      <c r="I109" s="463"/>
      <c r="J109" s="463"/>
      <c r="K109" s="464"/>
      <c r="L109" s="301" t="str">
        <f>IF(基本情報入力シート!M143="","",基本情報入力シート!M143)</f>
        <v/>
      </c>
      <c r="M109" s="302" t="str">
        <f>IF(基本情報入力シート!R143="","",基本情報入力シート!R143)</f>
        <v/>
      </c>
      <c r="N109" s="302" t="str">
        <f>IF(基本情報入力シート!W143="","",基本情報入力シート!W143)</f>
        <v/>
      </c>
      <c r="O109" s="303" t="str">
        <f>IF(基本情報入力シート!X143="","",基本情報入力シート!X143)</f>
        <v/>
      </c>
      <c r="P109" s="304" t="str">
        <f>IF(基本情報入力シート!Y143="","",基本情報入力シート!Y143)</f>
        <v/>
      </c>
      <c r="Q109" s="305"/>
      <c r="R109" s="306"/>
      <c r="S109" s="307"/>
      <c r="T109" s="308"/>
      <c r="U109" s="308"/>
      <c r="V109" s="309"/>
    </row>
    <row r="110" spans="1:22" ht="27.75" customHeight="1">
      <c r="A110" s="310">
        <f t="shared" si="1"/>
        <v>92</v>
      </c>
      <c r="B110" s="462" t="str">
        <f>IF(基本情報入力シート!C144="","",基本情報入力シート!C144)</f>
        <v/>
      </c>
      <c r="C110" s="463"/>
      <c r="D110" s="463"/>
      <c r="E110" s="463"/>
      <c r="F110" s="463"/>
      <c r="G110" s="463"/>
      <c r="H110" s="463"/>
      <c r="I110" s="463"/>
      <c r="J110" s="463"/>
      <c r="K110" s="464"/>
      <c r="L110" s="301" t="str">
        <f>IF(基本情報入力シート!M144="","",基本情報入力シート!M144)</f>
        <v/>
      </c>
      <c r="M110" s="302" t="str">
        <f>IF(基本情報入力シート!R144="","",基本情報入力シート!R144)</f>
        <v/>
      </c>
      <c r="N110" s="302" t="str">
        <f>IF(基本情報入力シート!W144="","",基本情報入力シート!W144)</f>
        <v/>
      </c>
      <c r="O110" s="303" t="str">
        <f>IF(基本情報入力シート!X144="","",基本情報入力シート!X144)</f>
        <v/>
      </c>
      <c r="P110" s="304" t="str">
        <f>IF(基本情報入力シート!Y144="","",基本情報入力シート!Y144)</f>
        <v/>
      </c>
      <c r="Q110" s="305"/>
      <c r="R110" s="306"/>
      <c r="S110" s="307"/>
      <c r="T110" s="308"/>
      <c r="U110" s="308"/>
      <c r="V110" s="309"/>
    </row>
    <row r="111" spans="1:22" ht="27.75" customHeight="1">
      <c r="A111" s="310">
        <f t="shared" si="1"/>
        <v>93</v>
      </c>
      <c r="B111" s="462" t="str">
        <f>IF(基本情報入力シート!C145="","",基本情報入力シート!C145)</f>
        <v/>
      </c>
      <c r="C111" s="463"/>
      <c r="D111" s="463"/>
      <c r="E111" s="463"/>
      <c r="F111" s="463"/>
      <c r="G111" s="463"/>
      <c r="H111" s="463"/>
      <c r="I111" s="463"/>
      <c r="J111" s="463"/>
      <c r="K111" s="464"/>
      <c r="L111" s="301" t="str">
        <f>IF(基本情報入力シート!M145="","",基本情報入力シート!M145)</f>
        <v/>
      </c>
      <c r="M111" s="302" t="str">
        <f>IF(基本情報入力シート!R145="","",基本情報入力シート!R145)</f>
        <v/>
      </c>
      <c r="N111" s="302" t="str">
        <f>IF(基本情報入力シート!W145="","",基本情報入力シート!W145)</f>
        <v/>
      </c>
      <c r="O111" s="303" t="str">
        <f>IF(基本情報入力シート!X145="","",基本情報入力シート!X145)</f>
        <v/>
      </c>
      <c r="P111" s="304" t="str">
        <f>IF(基本情報入力シート!Y145="","",基本情報入力シート!Y145)</f>
        <v/>
      </c>
      <c r="Q111" s="305"/>
      <c r="R111" s="306"/>
      <c r="S111" s="307"/>
      <c r="T111" s="308"/>
      <c r="U111" s="308"/>
      <c r="V111" s="309"/>
    </row>
    <row r="112" spans="1:22" ht="27.75" customHeight="1">
      <c r="A112" s="310">
        <f t="shared" si="1"/>
        <v>94</v>
      </c>
      <c r="B112" s="462" t="str">
        <f>IF(基本情報入力シート!C146="","",基本情報入力シート!C146)</f>
        <v/>
      </c>
      <c r="C112" s="463"/>
      <c r="D112" s="463"/>
      <c r="E112" s="463"/>
      <c r="F112" s="463"/>
      <c r="G112" s="463"/>
      <c r="H112" s="463"/>
      <c r="I112" s="463"/>
      <c r="J112" s="463"/>
      <c r="K112" s="464"/>
      <c r="L112" s="301" t="str">
        <f>IF(基本情報入力シート!M146="","",基本情報入力シート!M146)</f>
        <v/>
      </c>
      <c r="M112" s="302" t="str">
        <f>IF(基本情報入力シート!R146="","",基本情報入力シート!R146)</f>
        <v/>
      </c>
      <c r="N112" s="302" t="str">
        <f>IF(基本情報入力シート!W146="","",基本情報入力シート!W146)</f>
        <v/>
      </c>
      <c r="O112" s="303" t="str">
        <f>IF(基本情報入力シート!X146="","",基本情報入力シート!X146)</f>
        <v/>
      </c>
      <c r="P112" s="304" t="str">
        <f>IF(基本情報入力シート!Y146="","",基本情報入力シート!Y146)</f>
        <v/>
      </c>
      <c r="Q112" s="305"/>
      <c r="R112" s="306"/>
      <c r="S112" s="307"/>
      <c r="T112" s="308"/>
      <c r="U112" s="308"/>
      <c r="V112" s="309"/>
    </row>
    <row r="113" spans="1:22" ht="27.75" customHeight="1">
      <c r="A113" s="310">
        <f t="shared" si="1"/>
        <v>95</v>
      </c>
      <c r="B113" s="462" t="str">
        <f>IF(基本情報入力シート!C147="","",基本情報入力シート!C147)</f>
        <v/>
      </c>
      <c r="C113" s="463"/>
      <c r="D113" s="463"/>
      <c r="E113" s="463"/>
      <c r="F113" s="463"/>
      <c r="G113" s="463"/>
      <c r="H113" s="463"/>
      <c r="I113" s="463"/>
      <c r="J113" s="463"/>
      <c r="K113" s="464"/>
      <c r="L113" s="301" t="str">
        <f>IF(基本情報入力シート!M147="","",基本情報入力シート!M147)</f>
        <v/>
      </c>
      <c r="M113" s="302" t="str">
        <f>IF(基本情報入力シート!R147="","",基本情報入力シート!R147)</f>
        <v/>
      </c>
      <c r="N113" s="302" t="str">
        <f>IF(基本情報入力シート!W147="","",基本情報入力シート!W147)</f>
        <v/>
      </c>
      <c r="O113" s="303" t="str">
        <f>IF(基本情報入力シート!X147="","",基本情報入力シート!X147)</f>
        <v/>
      </c>
      <c r="P113" s="304" t="str">
        <f>IF(基本情報入力シート!Y147="","",基本情報入力シート!Y147)</f>
        <v/>
      </c>
      <c r="Q113" s="305"/>
      <c r="R113" s="306"/>
      <c r="S113" s="307"/>
      <c r="T113" s="308"/>
      <c r="U113" s="308"/>
      <c r="V113" s="309"/>
    </row>
    <row r="114" spans="1:22" ht="27.75" customHeight="1">
      <c r="A114" s="310">
        <f t="shared" si="1"/>
        <v>96</v>
      </c>
      <c r="B114" s="462" t="str">
        <f>IF(基本情報入力シート!C148="","",基本情報入力シート!C148)</f>
        <v/>
      </c>
      <c r="C114" s="463"/>
      <c r="D114" s="463"/>
      <c r="E114" s="463"/>
      <c r="F114" s="463"/>
      <c r="G114" s="463"/>
      <c r="H114" s="463"/>
      <c r="I114" s="463"/>
      <c r="J114" s="463"/>
      <c r="K114" s="464"/>
      <c r="L114" s="301" t="str">
        <f>IF(基本情報入力シート!M148="","",基本情報入力シート!M148)</f>
        <v/>
      </c>
      <c r="M114" s="302" t="str">
        <f>IF(基本情報入力シート!R148="","",基本情報入力シート!R148)</f>
        <v/>
      </c>
      <c r="N114" s="302" t="str">
        <f>IF(基本情報入力シート!W148="","",基本情報入力シート!W148)</f>
        <v/>
      </c>
      <c r="O114" s="303" t="str">
        <f>IF(基本情報入力シート!X148="","",基本情報入力シート!X148)</f>
        <v/>
      </c>
      <c r="P114" s="304" t="str">
        <f>IF(基本情報入力シート!Y148="","",基本情報入力シート!Y148)</f>
        <v/>
      </c>
      <c r="Q114" s="305"/>
      <c r="R114" s="306"/>
      <c r="S114" s="307"/>
      <c r="T114" s="308"/>
      <c r="U114" s="308"/>
      <c r="V114" s="309"/>
    </row>
    <row r="115" spans="1:22" ht="27.75" customHeight="1">
      <c r="A115" s="310">
        <f t="shared" si="1"/>
        <v>97</v>
      </c>
      <c r="B115" s="462" t="str">
        <f>IF(基本情報入力シート!C149="","",基本情報入力シート!C149)</f>
        <v/>
      </c>
      <c r="C115" s="463"/>
      <c r="D115" s="463"/>
      <c r="E115" s="463"/>
      <c r="F115" s="463"/>
      <c r="G115" s="463"/>
      <c r="H115" s="463"/>
      <c r="I115" s="463"/>
      <c r="J115" s="463"/>
      <c r="K115" s="464"/>
      <c r="L115" s="301" t="str">
        <f>IF(基本情報入力シート!M149="","",基本情報入力シート!M149)</f>
        <v/>
      </c>
      <c r="M115" s="302" t="str">
        <f>IF(基本情報入力シート!R149="","",基本情報入力シート!R149)</f>
        <v/>
      </c>
      <c r="N115" s="302" t="str">
        <f>IF(基本情報入力シート!W149="","",基本情報入力シート!W149)</f>
        <v/>
      </c>
      <c r="O115" s="303" t="str">
        <f>IF(基本情報入力シート!X149="","",基本情報入力シート!X149)</f>
        <v/>
      </c>
      <c r="P115" s="304" t="str">
        <f>IF(基本情報入力シート!Y149="","",基本情報入力シート!Y149)</f>
        <v/>
      </c>
      <c r="Q115" s="305"/>
      <c r="R115" s="306"/>
      <c r="S115" s="307"/>
      <c r="T115" s="308"/>
      <c r="U115" s="308"/>
      <c r="V115" s="309"/>
    </row>
    <row r="116" spans="1:22" ht="27.75" customHeight="1">
      <c r="A116" s="310">
        <f t="shared" si="1"/>
        <v>98</v>
      </c>
      <c r="B116" s="462" t="str">
        <f>IF(基本情報入力シート!C150="","",基本情報入力シート!C150)</f>
        <v/>
      </c>
      <c r="C116" s="463"/>
      <c r="D116" s="463"/>
      <c r="E116" s="463"/>
      <c r="F116" s="463"/>
      <c r="G116" s="463"/>
      <c r="H116" s="463"/>
      <c r="I116" s="463"/>
      <c r="J116" s="463"/>
      <c r="K116" s="464"/>
      <c r="L116" s="301" t="str">
        <f>IF(基本情報入力シート!M150="","",基本情報入力シート!M150)</f>
        <v/>
      </c>
      <c r="M116" s="302" t="str">
        <f>IF(基本情報入力シート!R150="","",基本情報入力シート!R150)</f>
        <v/>
      </c>
      <c r="N116" s="302" t="str">
        <f>IF(基本情報入力シート!W150="","",基本情報入力シート!W150)</f>
        <v/>
      </c>
      <c r="O116" s="303" t="str">
        <f>IF(基本情報入力シート!X150="","",基本情報入力シート!X150)</f>
        <v/>
      </c>
      <c r="P116" s="304" t="str">
        <f>IF(基本情報入力シート!Y150="","",基本情報入力シート!Y150)</f>
        <v/>
      </c>
      <c r="Q116" s="305"/>
      <c r="R116" s="306"/>
      <c r="S116" s="307"/>
      <c r="T116" s="308"/>
      <c r="U116" s="308"/>
      <c r="V116" s="309"/>
    </row>
    <row r="117" spans="1:22" ht="27.75" customHeight="1">
      <c r="A117" s="310">
        <f t="shared" si="1"/>
        <v>99</v>
      </c>
      <c r="B117" s="462" t="str">
        <f>IF(基本情報入力シート!C151="","",基本情報入力シート!C151)</f>
        <v/>
      </c>
      <c r="C117" s="463"/>
      <c r="D117" s="463"/>
      <c r="E117" s="463"/>
      <c r="F117" s="463"/>
      <c r="G117" s="463"/>
      <c r="H117" s="463"/>
      <c r="I117" s="463"/>
      <c r="J117" s="463"/>
      <c r="K117" s="464"/>
      <c r="L117" s="301" t="str">
        <f>IF(基本情報入力シート!M151="","",基本情報入力シート!M151)</f>
        <v/>
      </c>
      <c r="M117" s="302" t="str">
        <f>IF(基本情報入力シート!R151="","",基本情報入力シート!R151)</f>
        <v/>
      </c>
      <c r="N117" s="302" t="str">
        <f>IF(基本情報入力シート!W151="","",基本情報入力シート!W151)</f>
        <v/>
      </c>
      <c r="O117" s="303" t="str">
        <f>IF(基本情報入力シート!X151="","",基本情報入力シート!X151)</f>
        <v/>
      </c>
      <c r="P117" s="304" t="str">
        <f>IF(基本情報入力シート!Y151="","",基本情報入力シート!Y151)</f>
        <v/>
      </c>
      <c r="Q117" s="305"/>
      <c r="R117" s="306"/>
      <c r="S117" s="307"/>
      <c r="T117" s="308"/>
      <c r="U117" s="308"/>
      <c r="V117" s="309"/>
    </row>
    <row r="118" spans="1:22" ht="27.75" customHeight="1" thickBot="1">
      <c r="A118" s="318">
        <f t="shared" si="1"/>
        <v>100</v>
      </c>
      <c r="B118" s="462" t="str">
        <f>IF(基本情報入力シート!C152="","",基本情報入力シート!C152)</f>
        <v/>
      </c>
      <c r="C118" s="463"/>
      <c r="D118" s="463"/>
      <c r="E118" s="463"/>
      <c r="F118" s="463"/>
      <c r="G118" s="463"/>
      <c r="H118" s="463"/>
      <c r="I118" s="463"/>
      <c r="J118" s="463"/>
      <c r="K118" s="464"/>
      <c r="L118" s="302" t="str">
        <f>IF(基本情報入力シート!M152="","",基本情報入力シート!M152)</f>
        <v/>
      </c>
      <c r="M118" s="302" t="str">
        <f>IF(基本情報入力シート!R152="","",基本情報入力シート!R152)</f>
        <v/>
      </c>
      <c r="N118" s="302" t="str">
        <f>IF(基本情報入力シート!W152="","",基本情報入力シート!W152)</f>
        <v/>
      </c>
      <c r="O118" s="316" t="str">
        <f>IF(基本情報入力シート!X152="","",基本情報入力シート!X152)</f>
        <v/>
      </c>
      <c r="P118" s="317" t="str">
        <f>IF(基本情報入力シート!Y152="","",基本情報入力シート!Y152)</f>
        <v/>
      </c>
      <c r="Q118" s="319"/>
      <c r="R118" s="320"/>
      <c r="S118" s="321"/>
      <c r="T118" s="322"/>
      <c r="U118" s="322"/>
      <c r="V118" s="323"/>
    </row>
    <row r="119" spans="1:22">
      <c r="A119" s="324"/>
      <c r="B119" s="92"/>
      <c r="C119" s="116"/>
      <c r="D119" s="116"/>
      <c r="E119" s="116"/>
      <c r="F119" s="116"/>
      <c r="G119" s="116"/>
      <c r="H119" s="116"/>
      <c r="I119" s="116"/>
      <c r="J119" s="116"/>
      <c r="K119" s="116"/>
      <c r="L119" s="116"/>
      <c r="M119" s="116"/>
      <c r="N119" s="116"/>
      <c r="R119" s="66"/>
      <c r="S119" s="325"/>
      <c r="T119" s="326"/>
      <c r="U119" s="326"/>
    </row>
  </sheetData>
  <sheetProtection formatCells="0" formatColumns="0" formatRows="0" sort="0" autoFilter="0"/>
  <autoFilter ref="M16:N118"/>
  <mergeCells count="12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A1:H1"/>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186"/>
  <sheetViews>
    <sheetView showGridLines="0" view="pageBreakPreview" topLeftCell="A7" zoomScaleNormal="110" zoomScaleSheetLayoutView="100" workbookViewId="0">
      <selection activeCell="B68" sqref="B68:AJ68"/>
    </sheetView>
  </sheetViews>
  <sheetFormatPr defaultColWidth="9" defaultRowHeight="13.5"/>
  <cols>
    <col min="1" max="1" width="2.5" customWidth="1"/>
    <col min="2" max="6" width="2.75" customWidth="1"/>
    <col min="7" max="36" width="2.5" customWidth="1"/>
    <col min="37" max="37" width="2.375" customWidth="1"/>
    <col min="38" max="38" width="9.2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666" t="s">
        <v>33</v>
      </c>
      <c r="Z1" s="666"/>
      <c r="AA1" s="666"/>
      <c r="AB1" s="666"/>
      <c r="AC1" s="666" t="str">
        <f>IF(基本情報入力シート!C32="","",基本情報入力シート!C32)</f>
        <v>○○市</v>
      </c>
      <c r="AD1" s="666"/>
      <c r="AE1" s="666"/>
      <c r="AF1" s="666"/>
      <c r="AG1" s="666"/>
      <c r="AH1" s="666"/>
      <c r="AI1" s="666"/>
      <c r="AJ1" s="666"/>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685" t="s">
        <v>117</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row>
    <row r="4" spans="1:45" ht="16.5" customHeight="1">
      <c r="A4" s="22"/>
      <c r="B4" s="62"/>
      <c r="C4" s="62"/>
      <c r="D4" s="62"/>
      <c r="E4" s="62"/>
      <c r="F4" s="62"/>
      <c r="G4" s="62"/>
      <c r="H4" s="62"/>
      <c r="I4" s="62"/>
      <c r="J4" s="62"/>
      <c r="K4" s="62"/>
      <c r="L4" s="62"/>
      <c r="M4" s="62"/>
      <c r="N4" s="62"/>
      <c r="O4" s="62"/>
      <c r="P4" s="62"/>
      <c r="Q4" s="62"/>
      <c r="R4" s="62"/>
      <c r="S4" s="62"/>
      <c r="T4" s="62"/>
      <c r="U4" s="63" t="s">
        <v>118</v>
      </c>
      <c r="V4" s="694">
        <v>5</v>
      </c>
      <c r="W4" s="694"/>
      <c r="X4" s="64" t="s">
        <v>22</v>
      </c>
      <c r="Y4" s="21"/>
      <c r="Z4" s="62"/>
      <c r="AA4" s="62"/>
      <c r="AB4" s="62"/>
      <c r="AC4" s="65"/>
      <c r="AD4" s="22"/>
      <c r="AE4" s="22"/>
      <c r="AF4" s="24"/>
      <c r="AG4" s="62"/>
      <c r="AH4" s="62"/>
      <c r="AI4" s="62"/>
      <c r="AJ4" s="62"/>
    </row>
    <row r="5" spans="1:45" ht="14.25">
      <c r="A5" s="25" t="s">
        <v>163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686" t="s">
        <v>40</v>
      </c>
      <c r="B7" s="687"/>
      <c r="C7" s="687"/>
      <c r="D7" s="687"/>
      <c r="E7" s="687"/>
      <c r="F7" s="687"/>
      <c r="G7" s="561" t="str">
        <f>IF(基本情報入力シート!M36="","",基本情報入力シート!M36)</f>
        <v>○○ケアサービス</v>
      </c>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684"/>
    </row>
    <row r="8" spans="1:45" s="66" customFormat="1" ht="22.5" customHeight="1">
      <c r="A8" s="676" t="s">
        <v>39</v>
      </c>
      <c r="B8" s="449"/>
      <c r="C8" s="449"/>
      <c r="D8" s="449"/>
      <c r="E8" s="449"/>
      <c r="F8" s="449"/>
      <c r="G8" s="688" t="str">
        <f>IF(基本情報入力シート!M37="","",基本情報入力シート!M37)</f>
        <v>○○ケアサービス</v>
      </c>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90"/>
    </row>
    <row r="9" spans="1:45" s="66" customFormat="1" ht="12.75" customHeight="1">
      <c r="A9" s="670" t="s">
        <v>35</v>
      </c>
      <c r="B9" s="671"/>
      <c r="C9" s="671"/>
      <c r="D9" s="671"/>
      <c r="E9" s="671"/>
      <c r="F9" s="671"/>
      <c r="G9" s="67" t="s">
        <v>1</v>
      </c>
      <c r="H9" s="677" t="str">
        <f>IF(基本情報入力シート!AC38="－","",基本情報入力シート!AC38)</f>
        <v>100－1234</v>
      </c>
      <c r="I9" s="677"/>
      <c r="J9" s="677"/>
      <c r="K9" s="677"/>
      <c r="L9" s="677"/>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672"/>
      <c r="B10" s="673"/>
      <c r="C10" s="673"/>
      <c r="D10" s="673"/>
      <c r="E10" s="673"/>
      <c r="F10" s="673"/>
      <c r="G10" s="691" t="str">
        <f>IF(基本情報入力シート!M39="","",基本情報入力シート!M39)</f>
        <v>千代田区霞が関 1－2－2</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3"/>
    </row>
    <row r="11" spans="1:45" s="66" customFormat="1" ht="12" customHeight="1">
      <c r="A11" s="674"/>
      <c r="B11" s="675"/>
      <c r="C11" s="675"/>
      <c r="D11" s="675"/>
      <c r="E11" s="675"/>
      <c r="F11" s="675"/>
      <c r="G11" s="667" t="str">
        <f>IF(基本情報入力シート!M40="","",基本情報入力シート!M40)</f>
        <v>○○ビル 18F</v>
      </c>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9"/>
    </row>
    <row r="12" spans="1:45" s="66" customFormat="1" ht="15" customHeight="1">
      <c r="A12" s="682" t="s">
        <v>0</v>
      </c>
      <c r="B12" s="683"/>
      <c r="C12" s="683"/>
      <c r="D12" s="683"/>
      <c r="E12" s="683"/>
      <c r="F12" s="683"/>
      <c r="G12" s="561" t="str">
        <f>IF(基本情報入力シート!M43="","",基本情報入力シート!M43)</f>
        <v>コウロウ タロウ</v>
      </c>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684"/>
      <c r="AS12" s="71"/>
    </row>
    <row r="13" spans="1:45" s="66" customFormat="1" ht="22.5" customHeight="1">
      <c r="A13" s="672" t="s">
        <v>36</v>
      </c>
      <c r="B13" s="673"/>
      <c r="C13" s="673"/>
      <c r="D13" s="673"/>
      <c r="E13" s="673"/>
      <c r="F13" s="673"/>
      <c r="G13" s="667" t="str">
        <f>IF(基本情報入力シート!M44="","",基本情報入力シート!M44)</f>
        <v>厚労 太郎</v>
      </c>
      <c r="H13" s="668"/>
      <c r="I13" s="668"/>
      <c r="J13" s="668"/>
      <c r="K13" s="668"/>
      <c r="L13" s="668"/>
      <c r="M13" s="668"/>
      <c r="N13" s="668"/>
      <c r="O13" s="668"/>
      <c r="P13" s="668"/>
      <c r="Q13" s="668"/>
      <c r="R13" s="668"/>
      <c r="S13" s="668"/>
      <c r="T13" s="668"/>
      <c r="U13" s="668"/>
      <c r="V13" s="668"/>
      <c r="W13" s="668"/>
      <c r="X13" s="668"/>
      <c r="Y13" s="668"/>
      <c r="Z13" s="668"/>
      <c r="AA13" s="668"/>
      <c r="AB13" s="668"/>
      <c r="AC13" s="668"/>
      <c r="AD13" s="668"/>
      <c r="AE13" s="668"/>
      <c r="AF13" s="668"/>
      <c r="AG13" s="668"/>
      <c r="AH13" s="668"/>
      <c r="AI13" s="668"/>
      <c r="AJ13" s="669"/>
      <c r="AS13" s="71"/>
    </row>
    <row r="14" spans="1:45" s="66" customFormat="1" ht="17.25" customHeight="1">
      <c r="A14" s="695" t="s">
        <v>37</v>
      </c>
      <c r="B14" s="695"/>
      <c r="C14" s="695"/>
      <c r="D14" s="695"/>
      <c r="E14" s="695"/>
      <c r="F14" s="695"/>
      <c r="G14" s="681" t="s">
        <v>23</v>
      </c>
      <c r="H14" s="681"/>
      <c r="I14" s="681"/>
      <c r="J14" s="676"/>
      <c r="K14" s="696" t="str">
        <f>IF(基本情報入力シート!M45="","",基本情報入力シート!M45)</f>
        <v>03-3571-XXXX</v>
      </c>
      <c r="L14" s="696"/>
      <c r="M14" s="696"/>
      <c r="N14" s="696"/>
      <c r="O14" s="696"/>
      <c r="P14" s="696"/>
      <c r="Q14" s="696"/>
      <c r="R14" s="696"/>
      <c r="S14" s="696"/>
      <c r="T14" s="696"/>
      <c r="U14" s="695" t="s">
        <v>38</v>
      </c>
      <c r="V14" s="695"/>
      <c r="W14" s="695"/>
      <c r="X14" s="695"/>
      <c r="Y14" s="696" t="str">
        <f>IF(基本情報入力シート!M46="","",基本情報入力シート!M46)</f>
        <v>aaa@aaa.aa.jp</v>
      </c>
      <c r="Z14" s="696"/>
      <c r="AA14" s="696"/>
      <c r="AB14" s="696"/>
      <c r="AC14" s="696"/>
      <c r="AD14" s="696"/>
      <c r="AE14" s="696"/>
      <c r="AF14" s="696"/>
      <c r="AG14" s="696"/>
      <c r="AH14" s="696"/>
      <c r="AI14" s="696"/>
      <c r="AJ14" s="696"/>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263</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t="s">
        <v>165</v>
      </c>
      <c r="C18" s="629" t="s">
        <v>264</v>
      </c>
      <c r="D18" s="630"/>
      <c r="E18" s="630"/>
      <c r="F18" s="630"/>
      <c r="G18" s="630"/>
      <c r="H18" s="630"/>
      <c r="I18" s="630"/>
      <c r="J18" s="630"/>
      <c r="K18" s="630"/>
      <c r="L18" s="631"/>
      <c r="M18" s="48" t="s">
        <v>165</v>
      </c>
      <c r="N18" s="632" t="s">
        <v>265</v>
      </c>
      <c r="O18" s="633"/>
      <c r="P18" s="633"/>
      <c r="Q18" s="633"/>
      <c r="R18" s="633"/>
      <c r="S18" s="633"/>
      <c r="T18" s="633"/>
      <c r="U18" s="633"/>
      <c r="V18" s="633"/>
      <c r="W18" s="634"/>
      <c r="X18" s="49" t="s">
        <v>165</v>
      </c>
      <c r="Y18" s="635" t="s">
        <v>319</v>
      </c>
      <c r="Z18" s="636"/>
      <c r="AA18" s="636"/>
      <c r="AB18" s="636"/>
      <c r="AC18" s="636"/>
      <c r="AD18" s="636"/>
      <c r="AE18" s="636"/>
      <c r="AF18" s="636"/>
      <c r="AG18" s="636"/>
      <c r="AH18" s="636"/>
      <c r="AI18" s="637"/>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25">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244</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246</v>
      </c>
      <c r="B23" s="93" t="s">
        <v>250</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84" t="s">
        <v>253</v>
      </c>
      <c r="AM23" s="584"/>
      <c r="AN23" s="584"/>
      <c r="AO23" s="584"/>
      <c r="AP23" s="584"/>
      <c r="AQ23" s="584"/>
      <c r="AR23" s="584"/>
      <c r="AS23" s="584"/>
      <c r="AT23" s="584"/>
      <c r="AU23" s="584"/>
      <c r="AV23" s="584"/>
      <c r="AW23" s="584"/>
      <c r="AX23" s="584"/>
      <c r="AY23" s="584"/>
      <c r="AZ23" s="584"/>
      <c r="BA23" s="584"/>
      <c r="BB23" s="584"/>
      <c r="BC23" s="584"/>
      <c r="BD23" s="584"/>
      <c r="BE23" s="584"/>
      <c r="BF23" s="584"/>
      <c r="BG23" s="584"/>
      <c r="BH23" s="584"/>
      <c r="BI23" s="584"/>
      <c r="BJ23" s="584"/>
      <c r="BK23" s="584"/>
      <c r="BL23" s="584"/>
      <c r="BM23" s="584"/>
      <c r="BN23" s="584"/>
      <c r="BO23" s="584"/>
      <c r="BP23" s="584"/>
      <c r="BQ23" s="584"/>
      <c r="BR23" s="584"/>
      <c r="BS23" s="584"/>
      <c r="BT23" s="584"/>
      <c r="BU23" s="95"/>
    </row>
    <row r="24" spans="1:73" s="66" customFormat="1" ht="12.75" customHeight="1">
      <c r="A24" s="92" t="s">
        <v>247</v>
      </c>
      <c r="B24" s="93" t="s">
        <v>251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248</v>
      </c>
      <c r="B25" s="585" t="s">
        <v>252</v>
      </c>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249</v>
      </c>
      <c r="B26" s="93" t="s">
        <v>254</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182</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638" t="s">
        <v>179</v>
      </c>
      <c r="B29" s="639"/>
      <c r="C29" s="639"/>
      <c r="D29" s="639"/>
      <c r="E29" s="639"/>
      <c r="F29" s="639"/>
      <c r="G29" s="639"/>
      <c r="H29" s="639"/>
      <c r="I29" s="639"/>
      <c r="J29" s="639"/>
      <c r="K29" s="639"/>
      <c r="L29" s="639"/>
      <c r="M29" s="639"/>
      <c r="N29" s="639"/>
      <c r="O29" s="639"/>
      <c r="P29" s="639"/>
      <c r="Q29" s="639"/>
      <c r="R29" s="639"/>
      <c r="S29" s="639"/>
      <c r="T29" s="639"/>
      <c r="U29" s="639"/>
      <c r="V29" s="640"/>
      <c r="AG29" s="71"/>
    </row>
    <row r="30" spans="1:73" ht="18" customHeight="1">
      <c r="A30" s="104" t="s">
        <v>25</v>
      </c>
      <c r="B30" s="548" t="s">
        <v>114</v>
      </c>
      <c r="C30" s="548"/>
      <c r="D30" s="647">
        <f>IF(V4=0,"",V4)</f>
        <v>5</v>
      </c>
      <c r="E30" s="647"/>
      <c r="F30" s="105" t="s">
        <v>115</v>
      </c>
      <c r="G30" s="106"/>
      <c r="H30" s="106"/>
      <c r="I30" s="106"/>
      <c r="J30" s="106"/>
      <c r="K30" s="106"/>
      <c r="L30" s="106"/>
      <c r="M30" s="106"/>
      <c r="N30" s="106"/>
      <c r="O30" s="107"/>
      <c r="P30" s="678">
        <f>P35+W35+AD35</f>
        <v>54805879</v>
      </c>
      <c r="Q30" s="679"/>
      <c r="R30" s="679"/>
      <c r="S30" s="679"/>
      <c r="T30" s="679"/>
      <c r="U30" s="680"/>
      <c r="V30" s="108" t="s">
        <v>4</v>
      </c>
    </row>
    <row r="31" spans="1:73" ht="30.75" customHeight="1">
      <c r="A31" s="104" t="s">
        <v>26</v>
      </c>
      <c r="B31" s="641" t="s">
        <v>266</v>
      </c>
      <c r="C31" s="642"/>
      <c r="D31" s="642"/>
      <c r="E31" s="642"/>
      <c r="F31" s="642"/>
      <c r="G31" s="642"/>
      <c r="H31" s="642"/>
      <c r="I31" s="642"/>
      <c r="J31" s="642"/>
      <c r="K31" s="642"/>
      <c r="L31" s="642"/>
      <c r="M31" s="642"/>
      <c r="N31" s="642"/>
      <c r="O31" s="643"/>
      <c r="P31" s="644">
        <f>P36+W36+AD36</f>
        <v>56379277</v>
      </c>
      <c r="Q31" s="645"/>
      <c r="R31" s="645"/>
      <c r="S31" s="645"/>
      <c r="T31" s="645"/>
      <c r="U31" s="646"/>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183</v>
      </c>
      <c r="B33" s="99"/>
      <c r="C33" s="100"/>
      <c r="D33" s="72"/>
      <c r="E33" s="72"/>
      <c r="F33" s="72"/>
      <c r="G33" s="72"/>
      <c r="H33" s="72"/>
      <c r="I33" s="72"/>
      <c r="J33" s="72"/>
      <c r="K33" s="73"/>
      <c r="L33" s="73"/>
      <c r="M33" s="73"/>
      <c r="N33" s="73"/>
      <c r="O33" s="73"/>
      <c r="P33" s="73"/>
      <c r="Q33" s="73"/>
      <c r="R33" s="73"/>
      <c r="S33" s="101"/>
      <c r="T33" s="102"/>
      <c r="U33" s="102"/>
      <c r="V33" s="103" t="s">
        <v>198</v>
      </c>
      <c r="W33" s="102"/>
      <c r="X33" s="102"/>
      <c r="Y33" s="102"/>
      <c r="Z33" s="72"/>
      <c r="AA33" s="72"/>
      <c r="AB33" s="101"/>
      <c r="AC33" s="103" t="s">
        <v>199</v>
      </c>
      <c r="AD33" s="102"/>
      <c r="AE33" s="102"/>
      <c r="AF33" s="102"/>
      <c r="AG33" s="102"/>
      <c r="AH33" s="102"/>
      <c r="AI33" s="72"/>
      <c r="AJ33" s="103" t="s">
        <v>200</v>
      </c>
    </row>
    <row r="34" spans="1:48" ht="19.5" customHeight="1" thickBot="1">
      <c r="A34" s="588"/>
      <c r="B34" s="589"/>
      <c r="C34" s="589"/>
      <c r="D34" s="589"/>
      <c r="E34" s="589"/>
      <c r="F34" s="589"/>
      <c r="G34" s="589"/>
      <c r="H34" s="589"/>
      <c r="I34" s="589"/>
      <c r="J34" s="589"/>
      <c r="K34" s="589"/>
      <c r="L34" s="589"/>
      <c r="M34" s="589"/>
      <c r="N34" s="589"/>
      <c r="O34" s="590"/>
      <c r="P34" s="591" t="s">
        <v>111</v>
      </c>
      <c r="Q34" s="592"/>
      <c r="R34" s="592"/>
      <c r="S34" s="592"/>
      <c r="T34" s="592"/>
      <c r="U34" s="593"/>
      <c r="V34" s="112" t="str">
        <f>IF(P35="","",IF(P36="","",IF(P36&gt;=P35,"○","☓")))</f>
        <v>○</v>
      </c>
      <c r="W34" s="651" t="s">
        <v>112</v>
      </c>
      <c r="X34" s="592"/>
      <c r="Y34" s="592"/>
      <c r="Z34" s="592"/>
      <c r="AA34" s="592"/>
      <c r="AB34" s="593"/>
      <c r="AC34" s="112" t="str">
        <f>IF(W35="","",IF(W36="","",IF(W36&gt;=W35,"○","☓")))</f>
        <v>○</v>
      </c>
      <c r="AD34" s="651" t="s">
        <v>113</v>
      </c>
      <c r="AE34" s="592"/>
      <c r="AF34" s="592"/>
      <c r="AG34" s="592"/>
      <c r="AH34" s="592"/>
      <c r="AI34" s="593"/>
      <c r="AJ34" s="112" t="str">
        <f>IF(AD35="","",IF(AD36="","",IF(AD36&gt;=AD35,"○","☓")))</f>
        <v>○</v>
      </c>
      <c r="AL34" s="596" t="s">
        <v>279</v>
      </c>
      <c r="AM34" s="474"/>
      <c r="AN34" s="474"/>
      <c r="AO34" s="474"/>
      <c r="AP34" s="474"/>
      <c r="AQ34" s="474"/>
      <c r="AR34" s="474"/>
      <c r="AS34" s="474"/>
      <c r="AT34" s="474"/>
      <c r="AU34" s="474"/>
      <c r="AV34" s="475"/>
    </row>
    <row r="35" spans="1:48" ht="18" customHeight="1" thickBot="1">
      <c r="A35" s="104" t="s">
        <v>25</v>
      </c>
      <c r="B35" s="548" t="s">
        <v>114</v>
      </c>
      <c r="C35" s="548"/>
      <c r="D35" s="647">
        <f>IF(V4=0,"",V4)</f>
        <v>5</v>
      </c>
      <c r="E35" s="647"/>
      <c r="F35" s="627" t="s">
        <v>184</v>
      </c>
      <c r="G35" s="627"/>
      <c r="H35" s="627"/>
      <c r="I35" s="627"/>
      <c r="J35" s="627"/>
      <c r="K35" s="627"/>
      <c r="L35" s="627"/>
      <c r="M35" s="627"/>
      <c r="N35" s="627"/>
      <c r="O35" s="628"/>
      <c r="P35" s="586">
        <f>IF('別紙様式3-2'!P7="","",'別紙様式3-2'!P7)</f>
        <v>38081062</v>
      </c>
      <c r="Q35" s="587"/>
      <c r="R35" s="587"/>
      <c r="S35" s="587"/>
      <c r="T35" s="587"/>
      <c r="U35" s="587"/>
      <c r="V35" s="113" t="s">
        <v>4</v>
      </c>
      <c r="W35" s="586">
        <f>IF('別紙様式3-2'!P8="","",'別紙様式3-2'!P8)</f>
        <v>9713054</v>
      </c>
      <c r="X35" s="587"/>
      <c r="Y35" s="587"/>
      <c r="Z35" s="587"/>
      <c r="AA35" s="587"/>
      <c r="AB35" s="587"/>
      <c r="AC35" s="113" t="s">
        <v>4</v>
      </c>
      <c r="AD35" s="586">
        <f>IF('別紙様式3-2'!P9="","",'別紙様式3-2'!P9)</f>
        <v>7011763</v>
      </c>
      <c r="AE35" s="587"/>
      <c r="AF35" s="587"/>
      <c r="AG35" s="587"/>
      <c r="AH35" s="587"/>
      <c r="AI35" s="587"/>
      <c r="AJ35" s="114" t="s">
        <v>4</v>
      </c>
    </row>
    <row r="36" spans="1:48" ht="30" customHeight="1" thickBot="1">
      <c r="A36" s="346" t="s">
        <v>26</v>
      </c>
      <c r="B36" s="620" t="s">
        <v>267</v>
      </c>
      <c r="C36" s="621"/>
      <c r="D36" s="621"/>
      <c r="E36" s="621"/>
      <c r="F36" s="621"/>
      <c r="G36" s="621"/>
      <c r="H36" s="621"/>
      <c r="I36" s="621"/>
      <c r="J36" s="621"/>
      <c r="K36" s="621"/>
      <c r="L36" s="621"/>
      <c r="M36" s="621"/>
      <c r="N36" s="621"/>
      <c r="O36" s="621"/>
      <c r="P36" s="722">
        <v>38883524</v>
      </c>
      <c r="Q36" s="723"/>
      <c r="R36" s="723"/>
      <c r="S36" s="723"/>
      <c r="T36" s="723"/>
      <c r="U36" s="724"/>
      <c r="V36" s="107" t="s">
        <v>4</v>
      </c>
      <c r="W36" s="644">
        <f>IFERROR(S76+Y76+AE76,"")</f>
        <v>10088663</v>
      </c>
      <c r="X36" s="645"/>
      <c r="Y36" s="645"/>
      <c r="Z36" s="645"/>
      <c r="AA36" s="645"/>
      <c r="AB36" s="646"/>
      <c r="AC36" s="115" t="s">
        <v>4</v>
      </c>
      <c r="AD36" s="644">
        <f>IFERROR(S94+S96,"")</f>
        <v>7407090</v>
      </c>
      <c r="AE36" s="645"/>
      <c r="AF36" s="645"/>
      <c r="AG36" s="645"/>
      <c r="AH36" s="645"/>
      <c r="AI36" s="646"/>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160</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547" t="s">
        <v>114</v>
      </c>
      <c r="C39" s="547"/>
      <c r="D39" s="625">
        <f>IF(V4=0,"",V4)</f>
        <v>5</v>
      </c>
      <c r="E39" s="625"/>
      <c r="F39" s="618" t="s">
        <v>135</v>
      </c>
      <c r="G39" s="618"/>
      <c r="H39" s="618"/>
      <c r="I39" s="618"/>
      <c r="J39" s="618"/>
      <c r="K39" s="618"/>
      <c r="L39" s="618"/>
      <c r="M39" s="618"/>
      <c r="N39" s="618"/>
      <c r="O39" s="619"/>
      <c r="P39" s="648">
        <f>P40-P41</f>
        <v>267633483</v>
      </c>
      <c r="Q39" s="649"/>
      <c r="R39" s="649"/>
      <c r="S39" s="649"/>
      <c r="T39" s="649"/>
      <c r="U39" s="650"/>
      <c r="V39" s="108" t="s">
        <v>4</v>
      </c>
      <c r="W39" s="122" t="s">
        <v>177</v>
      </c>
      <c r="X39" s="663" t="str">
        <f>IF(P42="","",IF(P39="","",IF(P39&gt;=P42,"○","☓")))</f>
        <v>○</v>
      </c>
      <c r="Y39" s="725" t="s">
        <v>166</v>
      </c>
      <c r="Z39" s="118"/>
      <c r="AA39" s="118"/>
      <c r="AB39" s="118"/>
      <c r="AC39" s="120"/>
      <c r="AD39" s="118"/>
      <c r="AE39" s="118"/>
      <c r="AF39" s="118"/>
      <c r="AG39" s="118"/>
      <c r="AH39" s="118"/>
      <c r="AI39" s="118"/>
      <c r="AJ39" s="120"/>
      <c r="AL39" s="552" t="s">
        <v>330</v>
      </c>
      <c r="AM39" s="553"/>
      <c r="AN39" s="553"/>
      <c r="AO39" s="553"/>
      <c r="AP39" s="553"/>
      <c r="AQ39" s="553"/>
      <c r="AR39" s="553"/>
      <c r="AS39" s="553"/>
      <c r="AT39" s="553"/>
      <c r="AU39" s="553"/>
      <c r="AV39" s="554"/>
    </row>
    <row r="40" spans="1:48" ht="18.75" customHeight="1" thickBot="1">
      <c r="A40" s="594"/>
      <c r="B40" s="654" t="s">
        <v>185</v>
      </c>
      <c r="C40" s="654"/>
      <c r="D40" s="654"/>
      <c r="E40" s="654"/>
      <c r="F40" s="654"/>
      <c r="G40" s="654"/>
      <c r="H40" s="654"/>
      <c r="I40" s="654"/>
      <c r="J40" s="654"/>
      <c r="K40" s="654"/>
      <c r="L40" s="654"/>
      <c r="M40" s="654"/>
      <c r="N40" s="654"/>
      <c r="O40" s="655"/>
      <c r="P40" s="658">
        <v>324012760</v>
      </c>
      <c r="Q40" s="659"/>
      <c r="R40" s="659"/>
      <c r="S40" s="659"/>
      <c r="T40" s="659"/>
      <c r="U40" s="660"/>
      <c r="V40" s="108" t="s">
        <v>4</v>
      </c>
      <c r="W40" s="122"/>
      <c r="X40" s="664"/>
      <c r="Y40" s="725"/>
      <c r="Z40" s="118"/>
      <c r="AA40" s="118"/>
      <c r="AB40" s="118"/>
      <c r="AC40" s="120"/>
      <c r="AD40" s="118"/>
      <c r="AE40" s="118"/>
      <c r="AF40" s="118"/>
      <c r="AG40" s="118"/>
      <c r="AH40" s="118"/>
      <c r="AI40" s="118"/>
      <c r="AJ40" s="120"/>
      <c r="AL40" s="597"/>
      <c r="AM40" s="598"/>
      <c r="AN40" s="598"/>
      <c r="AO40" s="598"/>
      <c r="AP40" s="598"/>
      <c r="AQ40" s="598"/>
      <c r="AR40" s="598"/>
      <c r="AS40" s="598"/>
      <c r="AT40" s="598"/>
      <c r="AU40" s="598"/>
      <c r="AV40" s="599"/>
    </row>
    <row r="41" spans="1:48" ht="18.75" customHeight="1" thickBot="1">
      <c r="A41" s="595"/>
      <c r="B41" s="656" t="s">
        <v>186</v>
      </c>
      <c r="C41" s="656"/>
      <c r="D41" s="656"/>
      <c r="E41" s="656"/>
      <c r="F41" s="656"/>
      <c r="G41" s="656"/>
      <c r="H41" s="656"/>
      <c r="I41" s="656"/>
      <c r="J41" s="656"/>
      <c r="K41" s="656"/>
      <c r="L41" s="656"/>
      <c r="M41" s="656"/>
      <c r="N41" s="656"/>
      <c r="O41" s="657"/>
      <c r="P41" s="661">
        <f>P31</f>
        <v>56379277</v>
      </c>
      <c r="Q41" s="662"/>
      <c r="R41" s="662"/>
      <c r="S41" s="662"/>
      <c r="T41" s="662"/>
      <c r="U41" s="662"/>
      <c r="V41" s="123" t="s">
        <v>4</v>
      </c>
      <c r="W41" s="122"/>
      <c r="X41" s="664"/>
      <c r="Y41" s="725"/>
      <c r="Z41" s="118"/>
      <c r="AA41" s="118"/>
      <c r="AB41" s="118"/>
      <c r="AC41" s="120"/>
      <c r="AD41" s="118"/>
      <c r="AE41" s="118"/>
      <c r="AF41" s="118"/>
      <c r="AG41" s="118"/>
      <c r="AH41" s="118"/>
      <c r="AI41" s="118"/>
      <c r="AJ41" s="120"/>
      <c r="AL41" s="597"/>
      <c r="AM41" s="598"/>
      <c r="AN41" s="598"/>
      <c r="AO41" s="598"/>
      <c r="AP41" s="598"/>
      <c r="AQ41" s="598"/>
      <c r="AR41" s="598"/>
      <c r="AS41" s="598"/>
      <c r="AT41" s="598"/>
      <c r="AU41" s="598"/>
      <c r="AV41" s="599"/>
    </row>
    <row r="42" spans="1:48" ht="30.75" customHeight="1" thickBot="1">
      <c r="A42" s="121" t="s">
        <v>26</v>
      </c>
      <c r="B42" s="652" t="s">
        <v>268</v>
      </c>
      <c r="C42" s="653"/>
      <c r="D42" s="653"/>
      <c r="E42" s="653"/>
      <c r="F42" s="653"/>
      <c r="G42" s="653"/>
      <c r="H42" s="653"/>
      <c r="I42" s="653"/>
      <c r="J42" s="653"/>
      <c r="K42" s="653"/>
      <c r="L42" s="653"/>
      <c r="M42" s="653"/>
      <c r="N42" s="653"/>
      <c r="O42" s="653"/>
      <c r="P42" s="648">
        <f>P43-P44-P45-P46-P47</f>
        <v>255401776</v>
      </c>
      <c r="Q42" s="649"/>
      <c r="R42" s="649"/>
      <c r="S42" s="649"/>
      <c r="T42" s="649"/>
      <c r="U42" s="650"/>
      <c r="V42" s="124" t="s">
        <v>4</v>
      </c>
      <c r="W42" s="122" t="s">
        <v>177</v>
      </c>
      <c r="X42" s="665"/>
      <c r="Y42" s="725"/>
      <c r="Z42" s="118"/>
      <c r="AA42" s="118"/>
      <c r="AB42" s="118"/>
      <c r="AC42" s="120"/>
      <c r="AD42" s="118"/>
      <c r="AE42" s="118"/>
      <c r="AF42" s="118"/>
      <c r="AG42" s="118"/>
      <c r="AH42" s="118"/>
      <c r="AI42" s="118"/>
      <c r="AJ42" s="120"/>
      <c r="AL42" s="555"/>
      <c r="AM42" s="556"/>
      <c r="AN42" s="556"/>
      <c r="AO42" s="556"/>
      <c r="AP42" s="556"/>
      <c r="AQ42" s="556"/>
      <c r="AR42" s="556"/>
      <c r="AS42" s="556"/>
      <c r="AT42" s="556"/>
      <c r="AU42" s="556"/>
      <c r="AV42" s="557"/>
    </row>
    <row r="43" spans="1:48" ht="18.75" customHeight="1" thickBot="1">
      <c r="A43" s="604"/>
      <c r="B43" s="726" t="s">
        <v>130</v>
      </c>
      <c r="C43" s="727"/>
      <c r="D43" s="727"/>
      <c r="E43" s="727"/>
      <c r="F43" s="727"/>
      <c r="G43" s="727"/>
      <c r="H43" s="727"/>
      <c r="I43" s="727"/>
      <c r="J43" s="727"/>
      <c r="K43" s="727"/>
      <c r="L43" s="727"/>
      <c r="M43" s="727"/>
      <c r="N43" s="727"/>
      <c r="O43" s="728"/>
      <c r="P43" s="610">
        <v>323895307</v>
      </c>
      <c r="Q43" s="611"/>
      <c r="R43" s="611"/>
      <c r="S43" s="611"/>
      <c r="T43" s="611"/>
      <c r="U43" s="612"/>
      <c r="V43" s="108" t="s">
        <v>4</v>
      </c>
      <c r="W43" s="118"/>
      <c r="X43" s="118"/>
      <c r="Y43" s="118"/>
      <c r="Z43" s="118"/>
      <c r="AA43" s="118"/>
      <c r="AB43" s="118"/>
      <c r="AC43" s="120"/>
      <c r="AD43" s="118"/>
      <c r="AE43" s="118"/>
      <c r="AF43" s="118"/>
      <c r="AG43" s="118"/>
      <c r="AH43" s="118"/>
      <c r="AI43" s="118"/>
      <c r="AJ43" s="120"/>
    </row>
    <row r="44" spans="1:48" ht="18.75" customHeight="1" thickBot="1">
      <c r="A44" s="605"/>
      <c r="B44" s="726" t="s">
        <v>131</v>
      </c>
      <c r="C44" s="727"/>
      <c r="D44" s="727"/>
      <c r="E44" s="727"/>
      <c r="F44" s="727"/>
      <c r="G44" s="727"/>
      <c r="H44" s="727"/>
      <c r="I44" s="727"/>
      <c r="J44" s="727"/>
      <c r="K44" s="727"/>
      <c r="L44" s="727"/>
      <c r="M44" s="727"/>
      <c r="N44" s="727"/>
      <c r="O44" s="728"/>
      <c r="P44" s="610">
        <v>36672680</v>
      </c>
      <c r="Q44" s="611"/>
      <c r="R44" s="611"/>
      <c r="S44" s="611"/>
      <c r="T44" s="611"/>
      <c r="U44" s="612"/>
      <c r="V44" s="108" t="s">
        <v>4</v>
      </c>
      <c r="W44" s="118"/>
      <c r="X44" s="118"/>
      <c r="Y44" s="118"/>
      <c r="Z44" s="118"/>
      <c r="AA44" s="118"/>
      <c r="AB44" s="118"/>
      <c r="AC44" s="120"/>
      <c r="AD44" s="118"/>
      <c r="AE44" s="118"/>
      <c r="AF44" s="118"/>
      <c r="AG44" s="118"/>
      <c r="AH44" s="118"/>
      <c r="AI44" s="118"/>
      <c r="AJ44" s="120"/>
    </row>
    <row r="45" spans="1:48" ht="18.75" customHeight="1" thickBot="1">
      <c r="A45" s="605"/>
      <c r="B45" s="726" t="s">
        <v>132</v>
      </c>
      <c r="C45" s="727"/>
      <c r="D45" s="727"/>
      <c r="E45" s="727"/>
      <c r="F45" s="727"/>
      <c r="G45" s="727"/>
      <c r="H45" s="727"/>
      <c r="I45" s="727"/>
      <c r="J45" s="727"/>
      <c r="K45" s="727"/>
      <c r="L45" s="727"/>
      <c r="M45" s="727"/>
      <c r="N45" s="727"/>
      <c r="O45" s="728"/>
      <c r="P45" s="610">
        <v>9379554</v>
      </c>
      <c r="Q45" s="611"/>
      <c r="R45" s="611"/>
      <c r="S45" s="611"/>
      <c r="T45" s="611"/>
      <c r="U45" s="612"/>
      <c r="V45" s="108" t="s">
        <v>4</v>
      </c>
      <c r="W45" s="118"/>
      <c r="X45" s="118"/>
      <c r="Y45" s="118"/>
      <c r="Z45" s="118"/>
      <c r="AA45" s="118"/>
      <c r="AB45" s="118"/>
      <c r="AC45" s="120"/>
      <c r="AD45" s="118"/>
      <c r="AE45" s="118"/>
      <c r="AF45" s="118"/>
      <c r="AG45" s="118"/>
      <c r="AH45" s="118"/>
      <c r="AI45" s="118"/>
      <c r="AJ45" s="120"/>
    </row>
    <row r="46" spans="1:48" ht="30" customHeight="1" thickBot="1">
      <c r="A46" s="605"/>
      <c r="B46" s="615" t="s">
        <v>133</v>
      </c>
      <c r="C46" s="616"/>
      <c r="D46" s="616"/>
      <c r="E46" s="616"/>
      <c r="F46" s="616"/>
      <c r="G46" s="616"/>
      <c r="H46" s="616"/>
      <c r="I46" s="616"/>
      <c r="J46" s="616"/>
      <c r="K46" s="616"/>
      <c r="L46" s="616"/>
      <c r="M46" s="616"/>
      <c r="N46" s="616"/>
      <c r="O46" s="617"/>
      <c r="P46" s="610">
        <v>7312647</v>
      </c>
      <c r="Q46" s="611"/>
      <c r="R46" s="611"/>
      <c r="S46" s="611"/>
      <c r="T46" s="611"/>
      <c r="U46" s="612"/>
      <c r="V46" s="108" t="s">
        <v>4</v>
      </c>
      <c r="W46" s="118"/>
      <c r="X46" s="118"/>
      <c r="Y46" s="118"/>
      <c r="Z46" s="118"/>
      <c r="AA46" s="118"/>
      <c r="AB46" s="118"/>
      <c r="AC46" s="120"/>
      <c r="AD46" s="118"/>
      <c r="AE46" s="118"/>
      <c r="AF46" s="118"/>
      <c r="AG46" s="118"/>
      <c r="AH46" s="118"/>
      <c r="AI46" s="118"/>
      <c r="AJ46" s="120"/>
    </row>
    <row r="47" spans="1:48" ht="30" customHeight="1" thickBot="1">
      <c r="A47" s="606"/>
      <c r="B47" s="607" t="s">
        <v>134</v>
      </c>
      <c r="C47" s="608"/>
      <c r="D47" s="608"/>
      <c r="E47" s="608"/>
      <c r="F47" s="608"/>
      <c r="G47" s="608"/>
      <c r="H47" s="608"/>
      <c r="I47" s="608"/>
      <c r="J47" s="608"/>
      <c r="K47" s="608"/>
      <c r="L47" s="608"/>
      <c r="M47" s="608"/>
      <c r="N47" s="608"/>
      <c r="O47" s="609"/>
      <c r="P47" s="610">
        <v>15128650</v>
      </c>
      <c r="Q47" s="611"/>
      <c r="R47" s="611"/>
      <c r="S47" s="611"/>
      <c r="T47" s="611"/>
      <c r="U47" s="612"/>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row>
    <row r="50" spans="1:50" s="66" customFormat="1" ht="12" customHeight="1">
      <c r="A50" s="341" t="s">
        <v>121</v>
      </c>
      <c r="B50" s="603" t="s">
        <v>241</v>
      </c>
      <c r="C50" s="603"/>
      <c r="D50" s="603"/>
      <c r="E50" s="603"/>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S50" s="71"/>
    </row>
    <row r="51" spans="1:50" s="66" customFormat="1" ht="23.25" customHeight="1">
      <c r="A51" s="347" t="s">
        <v>120</v>
      </c>
      <c r="B51" s="614" t="s">
        <v>326</v>
      </c>
      <c r="C51" s="614"/>
      <c r="D51" s="614"/>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S51" s="71"/>
    </row>
    <row r="52" spans="1:50" s="66" customFormat="1" ht="50.45" customHeight="1">
      <c r="A52" s="344" t="s">
        <v>121</v>
      </c>
      <c r="B52" s="613" t="s">
        <v>325</v>
      </c>
      <c r="C52" s="613"/>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S52" s="71"/>
    </row>
    <row r="53" spans="1:50" ht="33.75" customHeight="1">
      <c r="A53" s="125" t="s">
        <v>120</v>
      </c>
      <c r="B53" s="584" t="s">
        <v>238</v>
      </c>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4"/>
      <c r="AX53" s="66"/>
    </row>
    <row r="54" spans="1:50" ht="45" customHeight="1">
      <c r="A54" s="125" t="s">
        <v>120</v>
      </c>
      <c r="B54" s="584" t="s">
        <v>312</v>
      </c>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4"/>
    </row>
    <row r="55" spans="1:50" ht="4.5" customHeight="1">
      <c r="A55" s="12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214</v>
      </c>
      <c r="B56" s="126"/>
      <c r="C56" s="126"/>
      <c r="D56" s="126"/>
      <c r="E56" s="127"/>
      <c r="F56" s="72"/>
      <c r="G56" s="72"/>
      <c r="H56" s="72"/>
      <c r="I56" s="72"/>
      <c r="J56" s="72"/>
      <c r="K56" s="72"/>
      <c r="L56" s="128"/>
      <c r="M56" s="128"/>
      <c r="N56" s="128"/>
      <c r="O56" s="128"/>
      <c r="P56" s="128"/>
      <c r="Q56" s="128"/>
      <c r="R56" s="128"/>
      <c r="S56" s="128"/>
      <c r="T56" s="72"/>
      <c r="U56" s="72"/>
      <c r="V56" s="91"/>
      <c r="W56" s="72"/>
      <c r="X56" s="72"/>
      <c r="Y56" s="72"/>
      <c r="Z56" s="128"/>
      <c r="AA56" s="72"/>
      <c r="AB56" s="72"/>
      <c r="AC56" s="72"/>
      <c r="AD56" s="72"/>
      <c r="AE56" s="72"/>
      <c r="AF56" s="72"/>
      <c r="AG56" s="72"/>
      <c r="AH56" s="72"/>
      <c r="AI56" s="72"/>
      <c r="AJ56" s="72"/>
      <c r="AK56" s="66"/>
      <c r="AS56" s="81"/>
    </row>
    <row r="57" spans="1:50" ht="16.5" customHeight="1" thickBot="1">
      <c r="A57" s="348" t="s">
        <v>178</v>
      </c>
      <c r="B57" s="349" t="s">
        <v>196</v>
      </c>
      <c r="C57" s="349"/>
      <c r="D57" s="349"/>
      <c r="E57" s="349"/>
      <c r="F57" s="349"/>
      <c r="G57" s="349"/>
      <c r="H57" s="349"/>
      <c r="I57" s="349"/>
      <c r="J57" s="349"/>
      <c r="K57" s="349"/>
      <c r="L57" s="349"/>
      <c r="M57" s="349"/>
      <c r="N57" s="349"/>
      <c r="O57" s="349"/>
      <c r="P57" s="349"/>
      <c r="Q57" s="349"/>
      <c r="R57" s="349"/>
      <c r="S57" s="349"/>
      <c r="T57" s="349"/>
      <c r="U57" s="349"/>
      <c r="V57" s="349"/>
      <c r="W57" s="349"/>
      <c r="X57" s="349"/>
      <c r="Y57" s="349"/>
      <c r="Z57" s="349"/>
      <c r="AA57" s="349"/>
      <c r="AB57" s="91"/>
      <c r="AC57" s="91"/>
      <c r="AD57" s="91"/>
      <c r="AE57" s="91"/>
      <c r="AF57" s="91"/>
      <c r="AG57" s="91"/>
      <c r="AH57" s="91"/>
      <c r="AI57" s="91"/>
      <c r="AK57" s="66"/>
      <c r="AS57" s="81"/>
    </row>
    <row r="58" spans="1:50" ht="60.6" customHeight="1" thickBot="1">
      <c r="A58" s="600" t="s">
        <v>152</v>
      </c>
      <c r="B58" s="601"/>
      <c r="C58" s="601"/>
      <c r="D58" s="602"/>
      <c r="E58" s="622" t="s">
        <v>328</v>
      </c>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3"/>
      <c r="AH58" s="623"/>
      <c r="AI58" s="623"/>
      <c r="AJ58" s="624"/>
      <c r="AK58" s="66"/>
      <c r="AS58" s="81"/>
    </row>
    <row r="59" spans="1:50" ht="47.25" customHeight="1" thickBot="1">
      <c r="A59" s="600" t="s">
        <v>153</v>
      </c>
      <c r="B59" s="601"/>
      <c r="C59" s="601"/>
      <c r="D59" s="602"/>
      <c r="E59" s="622" t="s">
        <v>329</v>
      </c>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3"/>
      <c r="AE59" s="623"/>
      <c r="AF59" s="623"/>
      <c r="AG59" s="623"/>
      <c r="AH59" s="623"/>
      <c r="AI59" s="623"/>
      <c r="AJ59" s="624"/>
      <c r="AK59" s="66"/>
      <c r="AS59" s="81"/>
    </row>
    <row r="60" spans="1:50" ht="24" customHeight="1">
      <c r="A60" s="471" t="s">
        <v>239</v>
      </c>
      <c r="B60" s="471"/>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1"/>
      <c r="AF60" s="471"/>
      <c r="AG60" s="471"/>
      <c r="AH60" s="471"/>
      <c r="AI60" s="471"/>
      <c r="AJ60" s="471"/>
      <c r="AK60" s="66"/>
      <c r="AS60" s="81"/>
    </row>
    <row r="61" spans="1:50" ht="5.2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S61" s="81"/>
    </row>
    <row r="62" spans="1:50" s="133" customFormat="1" ht="18.75" customHeight="1">
      <c r="A62" s="129" t="s">
        <v>231</v>
      </c>
      <c r="B62" s="21"/>
      <c r="C62" s="130"/>
      <c r="D62" s="131"/>
      <c r="E62" s="131"/>
      <c r="F62" s="131"/>
      <c r="G62" s="131"/>
      <c r="H62" s="131"/>
      <c r="I62" s="131"/>
      <c r="J62" s="131"/>
      <c r="K62" s="132"/>
      <c r="L62" s="132"/>
      <c r="M62" s="132"/>
      <c r="N62" s="132"/>
      <c r="O62" s="132"/>
      <c r="P62" s="132"/>
      <c r="Q62" s="132"/>
      <c r="R62" s="132"/>
      <c r="S62" s="101"/>
      <c r="T62" s="102"/>
      <c r="U62" s="102"/>
      <c r="V62" s="102"/>
      <c r="W62" s="102"/>
      <c r="X62" s="102"/>
      <c r="Y62" s="102"/>
      <c r="Z62" s="131"/>
      <c r="AA62" s="131"/>
      <c r="AB62" s="101"/>
      <c r="AC62" s="102"/>
      <c r="AD62" s="102"/>
      <c r="AE62" s="102"/>
      <c r="AF62" s="102"/>
      <c r="AG62" s="102"/>
      <c r="AH62" s="102"/>
      <c r="AI62" s="131"/>
      <c r="AJ62" s="131"/>
      <c r="AS62" s="134"/>
    </row>
    <row r="63" spans="1:50" s="133" customFormat="1" ht="11.25" customHeight="1">
      <c r="A63" s="135" t="s">
        <v>245</v>
      </c>
      <c r="B63" s="471" t="s">
        <v>309</v>
      </c>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S63" s="134"/>
    </row>
    <row r="64" spans="1:50" s="133" customFormat="1" ht="11.25" customHeight="1">
      <c r="A64" s="91" t="s">
        <v>261</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4"/>
    </row>
    <row r="65" spans="1:50" s="133" customFormat="1" ht="22.5" customHeight="1">
      <c r="A65" s="136" t="s">
        <v>255</v>
      </c>
      <c r="B65" s="471" t="s">
        <v>301</v>
      </c>
      <c r="C65" s="471"/>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137"/>
      <c r="AS65" s="134"/>
    </row>
    <row r="66" spans="1:50" s="133" customFormat="1" ht="23.25" customHeight="1">
      <c r="A66" s="136" t="s">
        <v>256</v>
      </c>
      <c r="B66" s="471" t="s">
        <v>302</v>
      </c>
      <c r="C66" s="471"/>
      <c r="D66" s="471"/>
      <c r="E66" s="471"/>
      <c r="F66" s="471"/>
      <c r="G66" s="471"/>
      <c r="H66" s="471"/>
      <c r="I66" s="471"/>
      <c r="J66" s="471"/>
      <c r="K66" s="471"/>
      <c r="L66" s="471"/>
      <c r="M66" s="471"/>
      <c r="N66" s="471"/>
      <c r="O66" s="471"/>
      <c r="P66" s="471"/>
      <c r="Q66" s="471"/>
      <c r="R66" s="471"/>
      <c r="S66" s="471"/>
      <c r="T66" s="471"/>
      <c r="U66" s="471"/>
      <c r="V66" s="471"/>
      <c r="W66" s="471"/>
      <c r="X66" s="471"/>
      <c r="Y66" s="471"/>
      <c r="Z66" s="471"/>
      <c r="AA66" s="471"/>
      <c r="AB66" s="471"/>
      <c r="AC66" s="471"/>
      <c r="AD66" s="471"/>
      <c r="AE66" s="471"/>
      <c r="AF66" s="471"/>
      <c r="AG66" s="471"/>
      <c r="AH66" s="471"/>
      <c r="AI66" s="471"/>
      <c r="AJ66" s="471"/>
      <c r="AK66" s="137"/>
      <c r="AS66" s="134"/>
    </row>
    <row r="67" spans="1:50" s="133" customFormat="1" ht="11.25" customHeight="1">
      <c r="A67" s="136" t="s">
        <v>257</v>
      </c>
      <c r="B67" s="471" t="s">
        <v>260</v>
      </c>
      <c r="C67" s="471"/>
      <c r="D67" s="471"/>
      <c r="E67" s="471"/>
      <c r="F67" s="471"/>
      <c r="G67" s="471"/>
      <c r="H67" s="471"/>
      <c r="I67" s="471"/>
      <c r="J67" s="471"/>
      <c r="K67" s="471"/>
      <c r="L67" s="471"/>
      <c r="M67" s="471"/>
      <c r="N67" s="471"/>
      <c r="O67" s="471"/>
      <c r="P67" s="471"/>
      <c r="Q67" s="471"/>
      <c r="R67" s="471"/>
      <c r="S67" s="471"/>
      <c r="T67" s="471"/>
      <c r="U67" s="471"/>
      <c r="V67" s="471"/>
      <c r="W67" s="471"/>
      <c r="X67" s="471"/>
      <c r="Y67" s="471"/>
      <c r="Z67" s="471"/>
      <c r="AA67" s="471"/>
      <c r="AB67" s="471"/>
      <c r="AC67" s="471"/>
      <c r="AD67" s="471"/>
      <c r="AE67" s="471"/>
      <c r="AF67" s="471"/>
      <c r="AG67" s="471"/>
      <c r="AH67" s="471"/>
      <c r="AI67" s="471"/>
      <c r="AJ67" s="471"/>
      <c r="AK67" s="137"/>
      <c r="AS67" s="134"/>
    </row>
    <row r="68" spans="1:50" s="133" customFormat="1" ht="22.5" customHeight="1">
      <c r="A68" s="136" t="s">
        <v>258</v>
      </c>
      <c r="B68" s="471" t="s">
        <v>269</v>
      </c>
      <c r="C68" s="471"/>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1"/>
      <c r="AJ68" s="471"/>
      <c r="AK68" s="137"/>
      <c r="AS68" s="134"/>
    </row>
    <row r="69" spans="1:50" s="133" customFormat="1" ht="11.25" customHeight="1">
      <c r="A69" s="138" t="s">
        <v>262</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4"/>
    </row>
    <row r="70" spans="1:50" s="133" customFormat="1" ht="21.75" customHeight="1">
      <c r="A70" s="136" t="s">
        <v>259</v>
      </c>
      <c r="B70" s="471" t="s">
        <v>314</v>
      </c>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137"/>
      <c r="AS70" s="134"/>
    </row>
    <row r="71" spans="1:50" s="133" customFormat="1" ht="3.75" customHeight="1">
      <c r="A71" s="116"/>
      <c r="B71" s="21"/>
      <c r="C71" s="130"/>
      <c r="D71" s="131"/>
      <c r="E71" s="131"/>
      <c r="F71" s="131"/>
      <c r="G71" s="131"/>
      <c r="H71" s="131"/>
      <c r="I71" s="131"/>
      <c r="J71" s="131"/>
      <c r="K71" s="132"/>
      <c r="L71" s="132"/>
      <c r="M71" s="132"/>
      <c r="N71" s="132"/>
      <c r="O71" s="132"/>
      <c r="P71" s="132"/>
      <c r="Q71" s="132"/>
      <c r="R71" s="132"/>
      <c r="S71" s="101"/>
      <c r="T71" s="102"/>
      <c r="U71" s="102"/>
      <c r="V71" s="102"/>
      <c r="W71" s="102"/>
      <c r="X71" s="102"/>
      <c r="Y71" s="102"/>
      <c r="Z71" s="131"/>
      <c r="AA71" s="131"/>
      <c r="AB71" s="101"/>
      <c r="AC71" s="102"/>
      <c r="AD71" s="102"/>
      <c r="AE71" s="102"/>
      <c r="AF71" s="102"/>
      <c r="AG71" s="102"/>
      <c r="AH71" s="102"/>
      <c r="AI71" s="131"/>
      <c r="AJ71" s="131"/>
      <c r="AS71" s="134"/>
    </row>
    <row r="72" spans="1:50" s="66" customFormat="1" ht="24.75" customHeight="1">
      <c r="A72" s="139" t="s">
        <v>277</v>
      </c>
      <c r="B72" s="140"/>
      <c r="C72" s="100"/>
      <c r="D72" s="72"/>
      <c r="E72" s="72"/>
      <c r="F72" s="72"/>
      <c r="G72" s="72"/>
      <c r="H72" s="72"/>
      <c r="I72" s="72"/>
      <c r="J72" s="72"/>
      <c r="K72" s="73"/>
      <c r="L72" s="73"/>
      <c r="M72" s="73"/>
      <c r="N72" s="73"/>
      <c r="O72" s="73"/>
      <c r="P72" s="73"/>
      <c r="Q72" s="73"/>
      <c r="R72" s="73"/>
      <c r="S72" s="101"/>
      <c r="T72" s="102"/>
      <c r="U72" s="102"/>
      <c r="V72" s="102"/>
      <c r="W72" s="102"/>
      <c r="X72" s="102"/>
      <c r="Y72" s="141"/>
      <c r="Z72" s="141"/>
      <c r="AA72" s="141"/>
      <c r="AB72" s="141"/>
      <c r="AC72" s="141"/>
      <c r="AD72" s="141"/>
      <c r="AE72" s="141"/>
      <c r="AF72" s="141"/>
      <c r="AG72" s="141"/>
      <c r="AH72" s="141"/>
      <c r="AI72" s="141"/>
      <c r="AJ72" s="141"/>
    </row>
    <row r="73" spans="1:50" s="66" customFormat="1" ht="30.75" customHeight="1" thickBot="1">
      <c r="A73" s="142"/>
      <c r="B73" s="143"/>
      <c r="C73" s="144"/>
      <c r="D73" s="144"/>
      <c r="E73" s="144"/>
      <c r="F73" s="144"/>
      <c r="G73" s="144"/>
      <c r="H73" s="144"/>
      <c r="I73" s="144"/>
      <c r="J73" s="144"/>
      <c r="K73" s="144"/>
      <c r="L73" s="145"/>
      <c r="M73" s="145"/>
      <c r="N73" s="144"/>
      <c r="O73" s="144"/>
      <c r="P73" s="146"/>
      <c r="Q73" s="146"/>
      <c r="R73" s="147"/>
      <c r="S73" s="476" t="s">
        <v>137</v>
      </c>
      <c r="T73" s="477"/>
      <c r="U73" s="477"/>
      <c r="V73" s="477"/>
      <c r="W73" s="477"/>
      <c r="X73" s="478"/>
      <c r="Y73" s="472" t="s">
        <v>138</v>
      </c>
      <c r="Z73" s="472"/>
      <c r="AA73" s="472"/>
      <c r="AB73" s="472"/>
      <c r="AC73" s="472"/>
      <c r="AD73" s="472"/>
      <c r="AE73" s="472" t="s">
        <v>139</v>
      </c>
      <c r="AF73" s="472"/>
      <c r="AG73" s="472"/>
      <c r="AH73" s="472"/>
      <c r="AI73" s="472"/>
      <c r="AJ73" s="472"/>
    </row>
    <row r="74" spans="1:50" s="66" customFormat="1" ht="28.5" customHeight="1" thickBot="1">
      <c r="A74" s="495" t="s">
        <v>270</v>
      </c>
      <c r="B74" s="496"/>
      <c r="C74" s="496"/>
      <c r="D74" s="496"/>
      <c r="E74" s="496"/>
      <c r="F74" s="496"/>
      <c r="G74" s="496"/>
      <c r="H74" s="496"/>
      <c r="I74" s="496"/>
      <c r="J74" s="496"/>
      <c r="K74" s="496"/>
      <c r="L74" s="496"/>
      <c r="M74" s="496"/>
      <c r="N74" s="496"/>
      <c r="O74" s="496"/>
      <c r="P74" s="496"/>
      <c r="Q74" s="496"/>
      <c r="R74" s="496"/>
      <c r="S74" s="493" t="b">
        <v>1</v>
      </c>
      <c r="T74" s="494"/>
      <c r="U74" s="494"/>
      <c r="V74" s="494"/>
      <c r="W74" s="494"/>
      <c r="X74" s="50"/>
      <c r="Y74" s="492" t="b">
        <v>1</v>
      </c>
      <c r="Z74" s="492"/>
      <c r="AA74" s="492"/>
      <c r="AB74" s="492"/>
      <c r="AC74" s="492"/>
      <c r="AD74" s="51"/>
      <c r="AE74" s="492" t="b">
        <v>1</v>
      </c>
      <c r="AF74" s="492"/>
      <c r="AG74" s="492"/>
      <c r="AH74" s="492"/>
      <c r="AI74" s="626"/>
      <c r="AJ74" s="148" t="str">
        <f>IF(M18="○", IF(OR(AND(NOT(S74),NOT(Y74),AE74),AND(NOT(S74),NOT(Y74),NOT(AE74))),"×","○"),"")</f>
        <v>○</v>
      </c>
      <c r="AK74" s="479"/>
      <c r="AL74" s="473" t="s">
        <v>213</v>
      </c>
      <c r="AM74" s="480"/>
      <c r="AN74" s="480"/>
      <c r="AO74" s="480"/>
      <c r="AP74" s="480"/>
      <c r="AQ74" s="480"/>
      <c r="AR74" s="480"/>
      <c r="AS74" s="480"/>
      <c r="AT74" s="480"/>
      <c r="AU74" s="480"/>
      <c r="AV74" s="481"/>
    </row>
    <row r="75" spans="1:50" s="66" customFormat="1" ht="18.75" customHeight="1">
      <c r="A75" s="149" t="s">
        <v>171</v>
      </c>
      <c r="B75" s="150"/>
      <c r="C75" s="151"/>
      <c r="D75" s="151"/>
      <c r="E75" s="151"/>
      <c r="F75" s="151"/>
      <c r="G75" s="151"/>
      <c r="H75" s="151"/>
      <c r="I75" s="151"/>
      <c r="J75" s="151"/>
      <c r="K75" s="151"/>
      <c r="L75" s="152"/>
      <c r="M75" s="152"/>
      <c r="N75" s="152"/>
      <c r="O75" s="152"/>
      <c r="P75" s="152"/>
      <c r="Q75" s="152"/>
      <c r="R75" s="152"/>
      <c r="S75" s="577">
        <v>17.5</v>
      </c>
      <c r="T75" s="558"/>
      <c r="U75" s="558"/>
      <c r="V75" s="558"/>
      <c r="W75" s="558"/>
      <c r="X75" s="52" t="s">
        <v>136</v>
      </c>
      <c r="Y75" s="558">
        <v>27.2</v>
      </c>
      <c r="Z75" s="558"/>
      <c r="AA75" s="558"/>
      <c r="AB75" s="558"/>
      <c r="AC75" s="558"/>
      <c r="AD75" s="52" t="s">
        <v>136</v>
      </c>
      <c r="AE75" s="558">
        <v>9</v>
      </c>
      <c r="AF75" s="558"/>
      <c r="AG75" s="558"/>
      <c r="AH75" s="558"/>
      <c r="AI75" s="558"/>
      <c r="AJ75" s="153" t="s">
        <v>5</v>
      </c>
      <c r="AK75" s="479"/>
    </row>
    <row r="76" spans="1:50" s="66" customFormat="1" ht="18" customHeight="1">
      <c r="A76" s="154" t="s">
        <v>172</v>
      </c>
      <c r="B76" s="155"/>
      <c r="C76" s="155"/>
      <c r="D76" s="156"/>
      <c r="E76" s="156"/>
      <c r="F76" s="156"/>
      <c r="G76" s="156"/>
      <c r="H76" s="156"/>
      <c r="I76" s="156"/>
      <c r="J76" s="156"/>
      <c r="K76" s="157"/>
      <c r="L76" s="157"/>
      <c r="M76" s="157"/>
      <c r="N76" s="157"/>
      <c r="O76" s="157"/>
      <c r="P76" s="157"/>
      <c r="Q76" s="157"/>
      <c r="R76" s="157"/>
      <c r="S76" s="559">
        <v>3996256</v>
      </c>
      <c r="T76" s="560"/>
      <c r="U76" s="560"/>
      <c r="V76" s="560"/>
      <c r="W76" s="560"/>
      <c r="X76" s="53" t="s">
        <v>4</v>
      </c>
      <c r="Y76" s="560">
        <v>5257986</v>
      </c>
      <c r="Z76" s="560"/>
      <c r="AA76" s="560"/>
      <c r="AB76" s="560"/>
      <c r="AC76" s="560"/>
      <c r="AD76" s="53" t="s">
        <v>140</v>
      </c>
      <c r="AE76" s="560">
        <v>834421</v>
      </c>
      <c r="AF76" s="560"/>
      <c r="AG76" s="560"/>
      <c r="AH76" s="560"/>
      <c r="AI76" s="560"/>
      <c r="AJ76" s="108" t="s">
        <v>4</v>
      </c>
      <c r="AK76"/>
    </row>
    <row r="77" spans="1:50" s="66" customFormat="1" ht="18.75" customHeight="1" thickBot="1">
      <c r="A77" s="154" t="s">
        <v>173</v>
      </c>
      <c r="B77" s="158"/>
      <c r="C77" s="159"/>
      <c r="D77" s="160"/>
      <c r="E77" s="156"/>
      <c r="F77" s="156"/>
      <c r="G77" s="156"/>
      <c r="H77" s="156"/>
      <c r="I77" s="156"/>
      <c r="J77" s="156"/>
      <c r="K77" s="157"/>
      <c r="L77" s="157"/>
      <c r="M77" s="157"/>
      <c r="N77" s="157"/>
      <c r="O77" s="157"/>
      <c r="P77" s="157"/>
      <c r="Q77" s="157"/>
      <c r="R77" s="157"/>
      <c r="S77" s="574">
        <f>S76/(S75*12)</f>
        <v>19029.790476190476</v>
      </c>
      <c r="T77" s="575"/>
      <c r="U77" s="575"/>
      <c r="V77" s="575"/>
      <c r="W77" s="576"/>
      <c r="X77" s="161" t="s">
        <v>140</v>
      </c>
      <c r="Y77" s="575">
        <f>Y76/(Y75*12)</f>
        <v>16109.025735294119</v>
      </c>
      <c r="Z77" s="575"/>
      <c r="AA77" s="575"/>
      <c r="AB77" s="575"/>
      <c r="AC77" s="576"/>
      <c r="AD77" s="161" t="s">
        <v>140</v>
      </c>
      <c r="AE77" s="575">
        <f>AE76/(AE75*12)</f>
        <v>7726.1203703703704</v>
      </c>
      <c r="AF77" s="575"/>
      <c r="AG77" s="575"/>
      <c r="AH77" s="575"/>
      <c r="AI77" s="576"/>
      <c r="AJ77" s="162" t="s">
        <v>140</v>
      </c>
      <c r="AK77" s="497" t="s">
        <v>281</v>
      </c>
    </row>
    <row r="78" spans="1:50" s="66" customFormat="1" ht="15.75" customHeight="1" thickBot="1">
      <c r="A78" s="566" t="s">
        <v>174</v>
      </c>
      <c r="B78" s="567"/>
      <c r="C78" s="567"/>
      <c r="D78" s="567"/>
      <c r="E78" s="567"/>
      <c r="F78" s="567"/>
      <c r="G78" s="567"/>
      <c r="H78" s="567"/>
      <c r="I78" s="567"/>
      <c r="J78" s="567"/>
      <c r="K78" s="567"/>
      <c r="L78" s="567"/>
      <c r="M78" s="567"/>
      <c r="N78" s="567"/>
      <c r="O78" s="567"/>
      <c r="P78" s="567"/>
      <c r="Q78" s="567"/>
      <c r="R78" s="578"/>
      <c r="S78" s="582" t="s">
        <v>128</v>
      </c>
      <c r="T78" s="504">
        <f>IF(Y77, S77/Y77, 1)</f>
        <v>1.181312314530425</v>
      </c>
      <c r="U78" s="505"/>
      <c r="V78" s="506"/>
      <c r="W78" s="502" t="s">
        <v>129</v>
      </c>
      <c r="X78" s="514"/>
      <c r="Y78" s="510" t="s">
        <v>128</v>
      </c>
      <c r="Z78" s="504">
        <f>IF(Y77,1,0)</f>
        <v>1</v>
      </c>
      <c r="AA78" s="505"/>
      <c r="AB78" s="506"/>
      <c r="AC78" s="502" t="s">
        <v>129</v>
      </c>
      <c r="AD78" s="514"/>
      <c r="AE78" s="510" t="s">
        <v>128</v>
      </c>
      <c r="AF78" s="504">
        <f>IF(Y77, AE77/Y77, IF(AE77, AE77/S77, 0))</f>
        <v>0.47961437875431556</v>
      </c>
      <c r="AG78" s="505"/>
      <c r="AH78" s="506"/>
      <c r="AI78" s="513" t="s">
        <v>129</v>
      </c>
      <c r="AJ78" s="163" t="str">
        <f>IF(M18="○", IF(AND(S74=TRUE, Y74=TRUE), IF(AND(T78&gt;Z78, Z78&gt;0),"○","×"),""),"")</f>
        <v>○</v>
      </c>
      <c r="AK78" s="497"/>
      <c r="AL78" s="473" t="s">
        <v>282</v>
      </c>
      <c r="AM78" s="474"/>
      <c r="AN78" s="474"/>
      <c r="AO78" s="474"/>
      <c r="AP78" s="474"/>
      <c r="AQ78" s="474"/>
      <c r="AR78" s="474"/>
      <c r="AS78" s="474"/>
      <c r="AT78" s="474"/>
      <c r="AU78" s="474"/>
      <c r="AV78" s="475"/>
    </row>
    <row r="79" spans="1:50" s="66" customFormat="1" ht="17.25" customHeight="1" thickBot="1">
      <c r="A79" s="579"/>
      <c r="B79" s="580"/>
      <c r="C79" s="580"/>
      <c r="D79" s="580"/>
      <c r="E79" s="580"/>
      <c r="F79" s="580"/>
      <c r="G79" s="580"/>
      <c r="H79" s="580"/>
      <c r="I79" s="580"/>
      <c r="J79" s="580"/>
      <c r="K79" s="580"/>
      <c r="L79" s="580"/>
      <c r="M79" s="580"/>
      <c r="N79" s="580"/>
      <c r="O79" s="580"/>
      <c r="P79" s="580"/>
      <c r="Q79" s="580"/>
      <c r="R79" s="581"/>
      <c r="S79" s="583"/>
      <c r="T79" s="507"/>
      <c r="U79" s="508"/>
      <c r="V79" s="509"/>
      <c r="W79" s="503"/>
      <c r="X79" s="515"/>
      <c r="Y79" s="511"/>
      <c r="Z79" s="507"/>
      <c r="AA79" s="508"/>
      <c r="AB79" s="509"/>
      <c r="AC79" s="512"/>
      <c r="AD79" s="515"/>
      <c r="AE79" s="511"/>
      <c r="AF79" s="507"/>
      <c r="AG79" s="508"/>
      <c r="AH79" s="509"/>
      <c r="AI79" s="448"/>
      <c r="AJ79" s="164" t="str">
        <f>IF(M18="○", IF(AND(Y74=TRUE,AE74=TRUE), IF(AND(Y80="",AE80=""), IF(AND(Z78&gt;=2*AF78, AF78&gt;0),"○","×"), IF(AND(Y80&gt;=AE80,Z78&gt;0, AF78&gt;0), "○","×")),IF(AND(S74=TRUE,AE74=TRUE),IF(AND(Y80&gt;=AE80, AE80&gt;0), IF(AND(T78&gt;2*AF78, AF78&gt;0), "○", "×"),"×"),"")),"")</f>
        <v>○</v>
      </c>
      <c r="AK79" s="498" t="s">
        <v>187</v>
      </c>
      <c r="AL79" s="499" t="s">
        <v>310</v>
      </c>
      <c r="AM79" s="500"/>
      <c r="AN79" s="500"/>
      <c r="AO79" s="500"/>
      <c r="AP79" s="500"/>
      <c r="AQ79" s="500"/>
      <c r="AR79" s="500"/>
      <c r="AS79" s="500"/>
      <c r="AT79" s="500"/>
      <c r="AU79" s="500"/>
      <c r="AV79" s="501"/>
      <c r="AX79" s="19"/>
    </row>
    <row r="80" spans="1:50" s="66" customFormat="1" ht="27" customHeight="1" thickBot="1">
      <c r="A80" s="566" t="s">
        <v>271</v>
      </c>
      <c r="B80" s="567"/>
      <c r="C80" s="567"/>
      <c r="D80" s="567"/>
      <c r="E80" s="567"/>
      <c r="F80" s="567"/>
      <c r="G80" s="567"/>
      <c r="H80" s="567"/>
      <c r="I80" s="567"/>
      <c r="J80" s="567"/>
      <c r="K80" s="567"/>
      <c r="L80" s="567"/>
      <c r="M80" s="567"/>
      <c r="N80" s="567"/>
      <c r="O80" s="567"/>
      <c r="P80" s="567"/>
      <c r="Q80" s="567"/>
      <c r="R80" s="567"/>
      <c r="S80" s="482"/>
      <c r="T80" s="483"/>
      <c r="U80" s="483"/>
      <c r="V80" s="483"/>
      <c r="W80" s="484"/>
      <c r="X80" s="484"/>
      <c r="Y80" s="560"/>
      <c r="Z80" s="573"/>
      <c r="AA80" s="573"/>
      <c r="AB80" s="573"/>
      <c r="AC80" s="560"/>
      <c r="AD80" s="165" t="s">
        <v>4</v>
      </c>
      <c r="AE80" s="485"/>
      <c r="AF80" s="486"/>
      <c r="AG80" s="486"/>
      <c r="AH80" s="486"/>
      <c r="AI80" s="485"/>
      <c r="AJ80" s="166" t="s">
        <v>4</v>
      </c>
      <c r="AK80" s="498"/>
      <c r="AO80" s="167"/>
      <c r="AP80" s="167"/>
      <c r="AQ80" s="167"/>
      <c r="AR80" s="167"/>
      <c r="AS80" s="167"/>
      <c r="AT80" s="168"/>
      <c r="AU80" s="168"/>
      <c r="AV80" s="168"/>
    </row>
    <row r="81" spans="1:48" s="66" customFormat="1" ht="20.25" customHeight="1" thickBot="1">
      <c r="A81" s="561" t="s">
        <v>162</v>
      </c>
      <c r="B81" s="562"/>
      <c r="C81" s="562"/>
      <c r="D81" s="562"/>
      <c r="E81" s="562"/>
      <c r="F81" s="562"/>
      <c r="G81" s="562"/>
      <c r="H81" s="562"/>
      <c r="I81" s="562"/>
      <c r="J81" s="562"/>
      <c r="K81" s="562"/>
      <c r="L81" s="562"/>
      <c r="M81" s="562"/>
      <c r="N81" s="562"/>
      <c r="O81" s="562"/>
      <c r="P81" s="562"/>
      <c r="Q81" s="562"/>
      <c r="R81" s="562"/>
      <c r="S81" s="563"/>
      <c r="T81" s="563"/>
      <c r="U81" s="563"/>
      <c r="V81" s="563"/>
      <c r="W81" s="563"/>
      <c r="X81" s="563"/>
      <c r="Y81" s="571">
        <f>S76+Y76+AE76</f>
        <v>10088663</v>
      </c>
      <c r="Z81" s="572"/>
      <c r="AA81" s="572"/>
      <c r="AB81" s="572"/>
      <c r="AC81" s="572"/>
      <c r="AD81" s="169" t="s">
        <v>4</v>
      </c>
      <c r="AK81"/>
      <c r="AO81" s="167"/>
      <c r="AP81" s="167"/>
      <c r="AQ81" s="167"/>
      <c r="AR81" s="167"/>
      <c r="AS81" s="167"/>
      <c r="AT81" s="168"/>
      <c r="AU81" s="168"/>
      <c r="AV81" s="168"/>
    </row>
    <row r="82" spans="1:48" s="66" customFormat="1" ht="27" customHeight="1" thickBot="1">
      <c r="A82" s="564" t="s">
        <v>327</v>
      </c>
      <c r="B82" s="565"/>
      <c r="C82" s="565"/>
      <c r="D82" s="565"/>
      <c r="E82" s="565"/>
      <c r="F82" s="565"/>
      <c r="G82" s="565"/>
      <c r="H82" s="565"/>
      <c r="I82" s="565"/>
      <c r="J82" s="565"/>
      <c r="K82" s="565"/>
      <c r="L82" s="565"/>
      <c r="M82" s="565"/>
      <c r="N82" s="565"/>
      <c r="O82" s="565"/>
      <c r="P82" s="565"/>
      <c r="Q82" s="565"/>
      <c r="R82" s="565"/>
      <c r="S82" s="565"/>
      <c r="T82" s="565"/>
      <c r="U82" s="565"/>
      <c r="V82" s="565"/>
      <c r="W82" s="565"/>
      <c r="X82" s="565"/>
      <c r="Y82" s="568">
        <v>4260000</v>
      </c>
      <c r="Z82" s="569"/>
      <c r="AA82" s="569"/>
      <c r="AB82" s="569"/>
      <c r="AC82" s="570"/>
      <c r="AD82" s="170" t="s">
        <v>4</v>
      </c>
      <c r="AE82" s="79" t="s">
        <v>170</v>
      </c>
      <c r="AF82" s="171" t="str">
        <f>IF(M18="○", IF(Y82, IF(Y82&lt;=4400000,"○","☓"),""),"")</f>
        <v>○</v>
      </c>
      <c r="AG82" s="172" t="s">
        <v>175</v>
      </c>
      <c r="AL82" s="473" t="s">
        <v>280</v>
      </c>
      <c r="AM82" s="474"/>
      <c r="AN82" s="474"/>
      <c r="AO82" s="474"/>
      <c r="AP82" s="474"/>
      <c r="AQ82" s="474"/>
      <c r="AR82" s="474"/>
      <c r="AS82" s="474"/>
      <c r="AT82" s="474"/>
      <c r="AU82" s="474"/>
      <c r="AV82" s="475"/>
    </row>
    <row r="83" spans="1:48" s="66" customFormat="1" ht="27.75" customHeight="1">
      <c r="A83" s="731" t="s">
        <v>194</v>
      </c>
      <c r="B83" s="616"/>
      <c r="C83" s="616"/>
      <c r="D83" s="616"/>
      <c r="E83" s="616"/>
      <c r="F83" s="616"/>
      <c r="G83" s="616"/>
      <c r="H83" s="616"/>
      <c r="I83" s="616"/>
      <c r="J83" s="616"/>
      <c r="K83" s="616"/>
      <c r="L83" s="616"/>
      <c r="M83" s="616"/>
      <c r="N83" s="616"/>
      <c r="O83" s="616"/>
      <c r="P83" s="616"/>
      <c r="Q83" s="616"/>
      <c r="R83" s="616"/>
      <c r="S83" s="616"/>
      <c r="T83" s="616"/>
      <c r="U83" s="616"/>
      <c r="V83" s="616"/>
      <c r="W83" s="616"/>
      <c r="X83" s="616"/>
      <c r="Y83" s="735">
        <f>SUM('別紙様式3-2'!U19:U118)</f>
        <v>3</v>
      </c>
      <c r="Z83" s="736"/>
      <c r="AA83" s="736"/>
      <c r="AB83" s="736"/>
      <c r="AC83" s="736"/>
      <c r="AD83" s="170" t="s">
        <v>169</v>
      </c>
      <c r="AE83" s="173" t="s">
        <v>170</v>
      </c>
      <c r="AF83" s="549" t="str">
        <f>IF(M18="○", IF(OR(Y83&gt;=Y84, OR(A86,A87,A88,A89)=TRUE),"○","×"),"")</f>
        <v>○</v>
      </c>
      <c r="AG83" s="551" t="s">
        <v>176</v>
      </c>
      <c r="AL83" s="552" t="s">
        <v>193</v>
      </c>
      <c r="AM83" s="553"/>
      <c r="AN83" s="553"/>
      <c r="AO83" s="553"/>
      <c r="AP83" s="553"/>
      <c r="AQ83" s="553"/>
      <c r="AR83" s="553"/>
      <c r="AS83" s="553"/>
      <c r="AT83" s="553"/>
      <c r="AU83" s="553"/>
      <c r="AV83" s="554"/>
    </row>
    <row r="84" spans="1:48" s="66" customFormat="1" ht="28.5" customHeight="1" thickBot="1">
      <c r="A84" s="490" t="s">
        <v>230</v>
      </c>
      <c r="B84" s="491"/>
      <c r="C84" s="491"/>
      <c r="D84" s="491"/>
      <c r="E84" s="491"/>
      <c r="F84" s="491"/>
      <c r="G84" s="491"/>
      <c r="H84" s="491"/>
      <c r="I84" s="491"/>
      <c r="J84" s="491"/>
      <c r="K84" s="491"/>
      <c r="L84" s="491"/>
      <c r="M84" s="491"/>
      <c r="N84" s="491"/>
      <c r="O84" s="491"/>
      <c r="P84" s="491"/>
      <c r="Q84" s="491"/>
      <c r="R84" s="491"/>
      <c r="S84" s="491"/>
      <c r="T84" s="491"/>
      <c r="U84" s="491"/>
      <c r="V84" s="491"/>
      <c r="W84" s="491"/>
      <c r="X84" s="491"/>
      <c r="Y84" s="48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89"/>
      <c r="AA84" s="489"/>
      <c r="AB84" s="489"/>
      <c r="AC84" s="489"/>
      <c r="AD84" s="174" t="s">
        <v>201</v>
      </c>
      <c r="AE84" s="173" t="s">
        <v>170</v>
      </c>
      <c r="AF84" s="550"/>
      <c r="AG84" s="551"/>
      <c r="AL84" s="555"/>
      <c r="AM84" s="556"/>
      <c r="AN84" s="556"/>
      <c r="AO84" s="556"/>
      <c r="AP84" s="556"/>
      <c r="AQ84" s="556"/>
      <c r="AR84" s="556"/>
      <c r="AS84" s="556"/>
      <c r="AT84" s="556"/>
      <c r="AU84" s="556"/>
      <c r="AV84" s="557"/>
    </row>
    <row r="85" spans="1:48" s="66" customFormat="1" ht="18.75" customHeight="1">
      <c r="A85" s="175" t="s">
        <v>226</v>
      </c>
      <c r="B85" s="176"/>
      <c r="C85" s="177"/>
      <c r="D85" s="177"/>
      <c r="E85" s="177"/>
      <c r="F85" s="177"/>
      <c r="G85" s="177"/>
      <c r="H85" s="177"/>
      <c r="I85" s="177"/>
      <c r="J85" s="178"/>
      <c r="K85" s="178"/>
      <c r="L85" s="178"/>
      <c r="M85" s="178"/>
      <c r="N85" s="178"/>
      <c r="O85" s="178"/>
      <c r="P85" s="178"/>
      <c r="Q85" s="178"/>
      <c r="R85" s="178"/>
      <c r="S85" s="178"/>
      <c r="T85" s="178"/>
      <c r="U85" s="177"/>
      <c r="V85" s="177"/>
      <c r="W85" s="177"/>
      <c r="X85" s="177"/>
      <c r="Y85" s="73"/>
      <c r="Z85" s="73"/>
      <c r="AA85" s="73"/>
      <c r="AB85" s="73"/>
      <c r="AC85" s="73"/>
      <c r="AD85" s="73"/>
      <c r="AE85" s="178"/>
      <c r="AF85" s="178"/>
      <c r="AG85" s="178"/>
      <c r="AH85" s="178"/>
      <c r="AI85" s="178"/>
      <c r="AJ85" s="179"/>
      <c r="AR85" s="71"/>
    </row>
    <row r="86" spans="1:48" s="66" customFormat="1" ht="18.75" customHeight="1">
      <c r="A86" s="54" t="b">
        <v>0</v>
      </c>
      <c r="B86" s="180" t="s">
        <v>62</v>
      </c>
      <c r="C86" s="181"/>
      <c r="D86" s="181"/>
      <c r="E86" s="181"/>
      <c r="F86" s="181"/>
      <c r="G86" s="181"/>
      <c r="H86" s="181"/>
      <c r="I86" s="182"/>
      <c r="J86" s="182"/>
      <c r="K86" s="182"/>
      <c r="L86" s="182"/>
      <c r="M86" s="182"/>
      <c r="N86" s="182"/>
      <c r="O86" s="182"/>
      <c r="P86" s="182"/>
      <c r="Q86" s="182"/>
      <c r="R86" s="182"/>
      <c r="S86" s="182"/>
      <c r="T86" s="181"/>
      <c r="U86" s="181"/>
      <c r="V86" s="181"/>
      <c r="W86" s="181"/>
      <c r="X86" s="182"/>
      <c r="Y86" s="182"/>
      <c r="Z86" s="182"/>
      <c r="AA86" s="182"/>
      <c r="AB86" s="182"/>
      <c r="AC86" s="182"/>
      <c r="AD86" s="182"/>
      <c r="AE86" s="182"/>
      <c r="AF86" s="182"/>
      <c r="AG86" s="182"/>
      <c r="AH86" s="73"/>
      <c r="AJ86" s="79"/>
      <c r="AP86" s="71"/>
    </row>
    <row r="87" spans="1:48" s="66" customFormat="1" ht="18.75" customHeight="1">
      <c r="A87" s="54" t="b">
        <v>0</v>
      </c>
      <c r="B87" s="180" t="s">
        <v>69</v>
      </c>
      <c r="C87" s="181"/>
      <c r="D87" s="181"/>
      <c r="E87" s="181"/>
      <c r="F87" s="181"/>
      <c r="G87" s="181"/>
      <c r="H87" s="181"/>
      <c r="I87" s="182"/>
      <c r="J87" s="182"/>
      <c r="K87" s="182"/>
      <c r="L87" s="182"/>
      <c r="M87" s="182"/>
      <c r="N87" s="182"/>
      <c r="O87" s="182"/>
      <c r="P87" s="182"/>
      <c r="Q87" s="182"/>
      <c r="R87" s="182"/>
      <c r="S87" s="182"/>
      <c r="T87" s="181"/>
      <c r="U87" s="181"/>
      <c r="V87" s="181"/>
      <c r="W87" s="181"/>
      <c r="X87" s="182"/>
      <c r="Y87" s="182"/>
      <c r="Z87" s="182"/>
      <c r="AA87" s="182"/>
      <c r="AB87" s="182"/>
      <c r="AC87" s="182"/>
      <c r="AD87" s="182"/>
      <c r="AE87" s="182"/>
      <c r="AF87" s="182"/>
      <c r="AG87" s="182"/>
      <c r="AH87" s="73"/>
      <c r="AJ87" s="79"/>
      <c r="AQ87" s="71"/>
    </row>
    <row r="88" spans="1:48" s="66" customFormat="1" ht="30.75" customHeight="1">
      <c r="A88" s="54" t="b">
        <v>0</v>
      </c>
      <c r="B88" s="487" t="s">
        <v>70</v>
      </c>
      <c r="C88" s="487"/>
      <c r="D88" s="487"/>
      <c r="E88" s="487"/>
      <c r="F88" s="487"/>
      <c r="G88" s="487"/>
      <c r="H88" s="487"/>
      <c r="I88" s="487"/>
      <c r="J88" s="487"/>
      <c r="K88" s="487"/>
      <c r="L88" s="487"/>
      <c r="M88" s="487"/>
      <c r="N88" s="487"/>
      <c r="O88" s="487"/>
      <c r="P88" s="487"/>
      <c r="Q88" s="487"/>
      <c r="R88" s="487"/>
      <c r="S88" s="487"/>
      <c r="T88" s="487"/>
      <c r="U88" s="487"/>
      <c r="V88" s="487"/>
      <c r="W88" s="487"/>
      <c r="X88" s="487"/>
      <c r="Y88" s="487"/>
      <c r="Z88" s="487"/>
      <c r="AA88" s="487"/>
      <c r="AB88" s="487"/>
      <c r="AC88" s="487"/>
      <c r="AD88" s="487"/>
      <c r="AE88" s="487"/>
      <c r="AF88" s="487"/>
      <c r="AG88" s="487"/>
      <c r="AH88" s="487"/>
      <c r="AI88" s="487"/>
      <c r="AJ88" s="184"/>
      <c r="AK88" s="185"/>
      <c r="AQ88" s="71"/>
    </row>
    <row r="89" spans="1:48" s="66" customFormat="1" ht="18" customHeight="1" thickBot="1">
      <c r="A89" s="54" t="b">
        <v>0</v>
      </c>
      <c r="B89" s="180" t="s">
        <v>27</v>
      </c>
      <c r="C89" s="181"/>
      <c r="D89" s="181" t="s">
        <v>28</v>
      </c>
      <c r="E89" s="517"/>
      <c r="F89" s="517"/>
      <c r="G89" s="517"/>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186" t="s">
        <v>29</v>
      </c>
      <c r="AH89" s="73"/>
      <c r="AJ89" s="79"/>
      <c r="AQ89" s="71"/>
    </row>
    <row r="90" spans="1:48" s="66" customFormat="1" ht="18" customHeight="1" thickBot="1">
      <c r="A90" s="521" t="s">
        <v>276</v>
      </c>
      <c r="B90" s="522"/>
      <c r="C90" s="522"/>
      <c r="D90" s="522"/>
      <c r="E90" s="522"/>
      <c r="F90" s="522"/>
      <c r="G90" s="522"/>
      <c r="H90" s="522"/>
      <c r="I90" s="522"/>
      <c r="J90" s="522"/>
      <c r="K90" s="522"/>
      <c r="L90" s="523"/>
      <c r="M90" s="518"/>
      <c r="N90" s="519"/>
      <c r="O90" s="519"/>
      <c r="P90" s="519"/>
      <c r="Q90" s="519"/>
      <c r="R90" s="519"/>
      <c r="S90" s="519"/>
      <c r="T90" s="519"/>
      <c r="U90" s="519"/>
      <c r="V90" s="519"/>
      <c r="W90" s="519"/>
      <c r="X90" s="519"/>
      <c r="Y90" s="519"/>
      <c r="Z90" s="519"/>
      <c r="AA90" s="519"/>
      <c r="AB90" s="519"/>
      <c r="AC90" s="519"/>
      <c r="AD90" s="519"/>
      <c r="AE90" s="519"/>
      <c r="AF90" s="519"/>
      <c r="AG90" s="519"/>
      <c r="AH90" s="519"/>
      <c r="AI90" s="520"/>
      <c r="AJ90" s="164" t="str">
        <f>IF(S74=FALSE, IF(M90&lt;&gt;"","○","×"),"")</f>
        <v/>
      </c>
      <c r="AL90" s="473" t="s">
        <v>232</v>
      </c>
      <c r="AM90" s="474"/>
      <c r="AN90" s="474"/>
      <c r="AO90" s="474"/>
      <c r="AP90" s="474"/>
      <c r="AQ90" s="474"/>
      <c r="AR90" s="474"/>
      <c r="AS90" s="474"/>
      <c r="AT90" s="474"/>
      <c r="AU90" s="474"/>
      <c r="AV90" s="475"/>
    </row>
    <row r="91" spans="1:48" s="66" customFormat="1" ht="6.75" customHeight="1">
      <c r="A91" s="72"/>
      <c r="B91" s="72"/>
      <c r="C91" s="140"/>
      <c r="D91" s="72"/>
      <c r="E91" s="72"/>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73"/>
      <c r="AR91" s="71"/>
    </row>
    <row r="92" spans="1:48" ht="45" customHeight="1">
      <c r="A92" s="532" t="s">
        <v>311</v>
      </c>
      <c r="B92" s="533"/>
      <c r="C92" s="533"/>
      <c r="D92" s="533"/>
      <c r="E92" s="533"/>
      <c r="F92" s="533"/>
      <c r="G92" s="533"/>
      <c r="H92" s="533"/>
      <c r="I92" s="533"/>
      <c r="J92" s="533"/>
      <c r="K92" s="533"/>
      <c r="L92" s="533"/>
      <c r="M92" s="533"/>
      <c r="N92" s="533"/>
      <c r="O92" s="533"/>
      <c r="P92" s="533"/>
      <c r="Q92" s="533"/>
      <c r="R92" s="533"/>
      <c r="S92" s="533"/>
      <c r="T92" s="533"/>
      <c r="U92" s="533"/>
      <c r="V92" s="533"/>
      <c r="W92" s="533"/>
      <c r="X92" s="533"/>
      <c r="Y92" s="533"/>
      <c r="Z92" s="533"/>
      <c r="AA92" s="533"/>
      <c r="AB92" s="533"/>
      <c r="AC92" s="533"/>
      <c r="AD92" s="533"/>
      <c r="AE92" s="533"/>
      <c r="AF92" s="533"/>
      <c r="AG92" s="533"/>
      <c r="AH92" s="533"/>
      <c r="AI92" s="533"/>
      <c r="AJ92" s="533"/>
    </row>
    <row r="93" spans="1:48" ht="21" customHeight="1" thickBot="1">
      <c r="A93" s="139" t="s">
        <v>278</v>
      </c>
      <c r="B93" s="89"/>
      <c r="C93" s="89"/>
      <c r="D93" s="89"/>
      <c r="E93" s="89"/>
      <c r="F93" s="89"/>
      <c r="G93" s="89"/>
      <c r="H93" s="89"/>
      <c r="I93" s="89"/>
      <c r="J93" s="89"/>
      <c r="K93" s="89"/>
      <c r="L93" s="89"/>
      <c r="M93" s="89"/>
      <c r="N93" s="89"/>
      <c r="O93" s="89"/>
      <c r="P93" s="89"/>
      <c r="Q93" s="89"/>
      <c r="R93" s="187"/>
      <c r="S93" s="188"/>
      <c r="T93" s="188"/>
      <c r="U93" s="188"/>
      <c r="V93" s="188"/>
      <c r="W93" s="188"/>
      <c r="X93" s="188"/>
      <c r="Y93" s="188"/>
      <c r="Z93" s="189"/>
      <c r="AA93" s="189"/>
      <c r="AB93" s="190"/>
      <c r="AC93" s="191"/>
      <c r="AD93" s="66"/>
      <c r="AE93" s="66"/>
      <c r="AF93" s="192"/>
      <c r="AG93" s="192"/>
      <c r="AH93" s="192"/>
      <c r="AI93" s="192"/>
      <c r="AJ93" s="72"/>
      <c r="AK93" s="66"/>
      <c r="AR93" s="81"/>
    </row>
    <row r="94" spans="1:48" ht="19.5" customHeight="1" thickBot="1">
      <c r="A94" s="524" t="s">
        <v>167</v>
      </c>
      <c r="B94" s="525"/>
      <c r="C94" s="193" t="s">
        <v>180</v>
      </c>
      <c r="D94" s="194"/>
      <c r="E94" s="194"/>
      <c r="F94" s="194"/>
      <c r="G94" s="194"/>
      <c r="H94" s="194"/>
      <c r="I94" s="194"/>
      <c r="J94" s="194"/>
      <c r="K94" s="194"/>
      <c r="L94" s="194"/>
      <c r="M94" s="194"/>
      <c r="N94" s="194"/>
      <c r="O94" s="194"/>
      <c r="P94" s="194"/>
      <c r="Q94" s="194"/>
      <c r="R94" s="195"/>
      <c r="S94" s="544">
        <v>6081285</v>
      </c>
      <c r="T94" s="545"/>
      <c r="U94" s="545"/>
      <c r="V94" s="545"/>
      <c r="W94" s="546"/>
      <c r="X94" s="196" t="s">
        <v>4</v>
      </c>
      <c r="Y94" s="197"/>
      <c r="Z94" s="198"/>
      <c r="AA94" s="199"/>
      <c r="AB94" s="200"/>
      <c r="AC94" s="200"/>
      <c r="AD94" s="201"/>
      <c r="AE94" s="202"/>
      <c r="AF94" s="203"/>
      <c r="AJ94" s="191"/>
      <c r="AK94" s="191"/>
    </row>
    <row r="95" spans="1:48" ht="27" customHeight="1" thickBot="1">
      <c r="A95" s="526"/>
      <c r="B95" s="527"/>
      <c r="C95" s="204"/>
      <c r="D95" s="534" t="s">
        <v>313</v>
      </c>
      <c r="E95" s="534"/>
      <c r="F95" s="534"/>
      <c r="G95" s="534"/>
      <c r="H95" s="534"/>
      <c r="I95" s="534"/>
      <c r="J95" s="534"/>
      <c r="K95" s="534"/>
      <c r="L95" s="534"/>
      <c r="M95" s="534"/>
      <c r="N95" s="534"/>
      <c r="O95" s="534"/>
      <c r="P95" s="534"/>
      <c r="Q95" s="534"/>
      <c r="R95" s="534"/>
      <c r="S95" s="538">
        <v>4321269</v>
      </c>
      <c r="T95" s="539"/>
      <c r="U95" s="539"/>
      <c r="V95" s="539"/>
      <c r="W95" s="540"/>
      <c r="X95" s="205" t="s">
        <v>4</v>
      </c>
      <c r="Y95" s="206" t="s">
        <v>28</v>
      </c>
      <c r="Z95" s="535">
        <f>IFERROR(S95/S94*100,0)</f>
        <v>71.05848517213056</v>
      </c>
      <c r="AA95" s="536"/>
      <c r="AB95" s="537"/>
      <c r="AC95" s="191" t="s">
        <v>29</v>
      </c>
      <c r="AD95" s="207" t="s">
        <v>116</v>
      </c>
      <c r="AE95" s="208" t="s">
        <v>170</v>
      </c>
      <c r="AF95" s="171" t="str">
        <f>IF(X18="○", IF(Z95=0,"",IF(Z95&gt;=200/3,"○","×")),"")</f>
        <v>○</v>
      </c>
      <c r="AG95" s="516" t="s">
        <v>195</v>
      </c>
      <c r="AJ95" s="191"/>
      <c r="AK95" s="191"/>
      <c r="AL95" s="473" t="s">
        <v>283</v>
      </c>
      <c r="AM95" s="480"/>
      <c r="AN95" s="480"/>
      <c r="AO95" s="480"/>
      <c r="AP95" s="480"/>
      <c r="AQ95" s="480"/>
      <c r="AR95" s="480"/>
      <c r="AS95" s="480"/>
      <c r="AT95" s="480"/>
      <c r="AU95" s="480"/>
      <c r="AV95" s="481"/>
    </row>
    <row r="96" spans="1:48" ht="18.75" customHeight="1" thickBot="1">
      <c r="A96" s="528" t="s">
        <v>216</v>
      </c>
      <c r="B96" s="529"/>
      <c r="C96" s="193" t="s">
        <v>181</v>
      </c>
      <c r="D96" s="194"/>
      <c r="E96" s="194"/>
      <c r="F96" s="194"/>
      <c r="G96" s="194"/>
      <c r="H96" s="194"/>
      <c r="I96" s="194"/>
      <c r="J96" s="194"/>
      <c r="K96" s="194"/>
      <c r="L96" s="194"/>
      <c r="M96" s="194"/>
      <c r="N96" s="194"/>
      <c r="O96" s="194"/>
      <c r="P96" s="194"/>
      <c r="Q96" s="194"/>
      <c r="R96" s="209"/>
      <c r="S96" s="538">
        <v>1325805</v>
      </c>
      <c r="T96" s="539"/>
      <c r="U96" s="539"/>
      <c r="V96" s="539"/>
      <c r="W96" s="540"/>
      <c r="X96" s="210" t="s">
        <v>4</v>
      </c>
      <c r="Y96" s="197"/>
      <c r="Z96" s="198"/>
      <c r="AA96" s="199"/>
      <c r="AB96" s="200"/>
      <c r="AC96" s="200"/>
      <c r="AD96" s="201"/>
      <c r="AE96" s="202"/>
      <c r="AF96" s="203"/>
      <c r="AG96" s="516"/>
      <c r="AJ96" s="191"/>
      <c r="AK96" s="191"/>
    </row>
    <row r="97" spans="1:48" ht="24.75" customHeight="1" thickBot="1">
      <c r="A97" s="530"/>
      <c r="B97" s="531"/>
      <c r="C97" s="204"/>
      <c r="D97" s="534" t="s">
        <v>313</v>
      </c>
      <c r="E97" s="534"/>
      <c r="F97" s="534"/>
      <c r="G97" s="534"/>
      <c r="H97" s="534"/>
      <c r="I97" s="534"/>
      <c r="J97" s="534"/>
      <c r="K97" s="534"/>
      <c r="L97" s="534"/>
      <c r="M97" s="534"/>
      <c r="N97" s="534"/>
      <c r="O97" s="534"/>
      <c r="P97" s="534"/>
      <c r="Q97" s="534"/>
      <c r="R97" s="534"/>
      <c r="S97" s="541">
        <v>923121</v>
      </c>
      <c r="T97" s="542"/>
      <c r="U97" s="542"/>
      <c r="V97" s="542"/>
      <c r="W97" s="543"/>
      <c r="X97" s="211" t="s">
        <v>4</v>
      </c>
      <c r="Y97" s="212" t="s">
        <v>28</v>
      </c>
      <c r="Z97" s="535">
        <f>IFERROR(S97/S96*100,0)</f>
        <v>69.627207621030237</v>
      </c>
      <c r="AA97" s="536"/>
      <c r="AB97" s="537"/>
      <c r="AC97" s="213" t="s">
        <v>29</v>
      </c>
      <c r="AD97" s="214" t="s">
        <v>116</v>
      </c>
      <c r="AE97" s="208" t="s">
        <v>170</v>
      </c>
      <c r="AF97" s="171" t="str">
        <f>IF(X18="○", IF(Z97=0,"",IF(Z97&gt;=200/3,"○","×")),"")</f>
        <v>○</v>
      </c>
      <c r="AG97" s="516"/>
      <c r="AL97" s="473" t="s">
        <v>284</v>
      </c>
      <c r="AM97" s="480"/>
      <c r="AN97" s="480"/>
      <c r="AO97" s="480"/>
      <c r="AP97" s="480"/>
      <c r="AQ97" s="480"/>
      <c r="AR97" s="480"/>
      <c r="AS97" s="480"/>
      <c r="AT97" s="480"/>
      <c r="AU97" s="480"/>
      <c r="AV97" s="481"/>
    </row>
    <row r="98" spans="1:48" ht="18.75" customHeight="1">
      <c r="A98" s="215" t="s">
        <v>161</v>
      </c>
      <c r="B98" s="216"/>
      <c r="C98" s="216"/>
      <c r="D98" s="216"/>
      <c r="E98" s="216"/>
      <c r="F98" s="216"/>
      <c r="G98" s="216"/>
      <c r="H98" s="216"/>
      <c r="I98" s="216"/>
      <c r="J98" s="216"/>
      <c r="K98" s="216"/>
      <c r="L98" s="216"/>
      <c r="M98" s="216"/>
      <c r="N98" s="216"/>
      <c r="O98" s="216"/>
      <c r="P98" s="216"/>
      <c r="Q98" s="216"/>
      <c r="R98" s="217"/>
      <c r="S98" s="733">
        <f>S94+S96</f>
        <v>7407090</v>
      </c>
      <c r="T98" s="734"/>
      <c r="U98" s="734"/>
      <c r="V98" s="734"/>
      <c r="W98" s="734"/>
      <c r="X98" s="218" t="s">
        <v>4</v>
      </c>
      <c r="Y98" s="219"/>
      <c r="AA98" s="220"/>
      <c r="AB98" s="221"/>
      <c r="AC98" s="66"/>
      <c r="AD98" s="66"/>
      <c r="AE98" s="66"/>
      <c r="AF98" s="66"/>
      <c r="AG98" s="66"/>
      <c r="AH98" s="66"/>
      <c r="AI98" s="66"/>
    </row>
    <row r="99" spans="1:48" ht="26.25" customHeight="1">
      <c r="A99" s="222" t="s">
        <v>157</v>
      </c>
      <c r="B99" s="223"/>
      <c r="C99" s="223"/>
      <c r="D99" s="223"/>
      <c r="E99" s="223"/>
      <c r="F99" s="223"/>
      <c r="G99" s="223"/>
      <c r="H99" s="223"/>
      <c r="I99" s="223"/>
      <c r="J99" s="223"/>
      <c r="K99" s="223"/>
      <c r="L99" s="223"/>
      <c r="M99" s="223"/>
      <c r="N99" s="223"/>
      <c r="O99" s="223"/>
      <c r="P99" s="223"/>
      <c r="Q99" s="96"/>
      <c r="R99" s="96"/>
      <c r="S99" s="96"/>
      <c r="T99" s="96"/>
      <c r="U99" s="96"/>
      <c r="V99" s="96"/>
      <c r="W99" s="96"/>
      <c r="X99" s="96"/>
      <c r="Y99" s="96"/>
      <c r="Z99" s="96"/>
      <c r="AA99" s="96"/>
      <c r="AB99" s="96"/>
      <c r="AC99" s="96"/>
      <c r="AD99" s="96"/>
      <c r="AE99" s="96"/>
      <c r="AF99" s="96"/>
      <c r="AG99" s="96"/>
      <c r="AH99" s="96"/>
      <c r="AI99" s="224"/>
      <c r="AJ99" s="96"/>
      <c r="AS99" s="81"/>
    </row>
    <row r="100" spans="1:48">
      <c r="A100" s="225" t="s">
        <v>272</v>
      </c>
      <c r="B100" s="225"/>
      <c r="C100" s="223"/>
      <c r="D100" s="223"/>
      <c r="E100" s="223"/>
      <c r="F100" s="223"/>
      <c r="G100" s="223"/>
      <c r="H100" s="223"/>
      <c r="I100" s="223"/>
      <c r="J100" s="223"/>
      <c r="K100" s="223"/>
      <c r="L100" s="223"/>
      <c r="M100" s="223"/>
      <c r="N100" s="223"/>
      <c r="O100" s="223"/>
      <c r="P100" s="223"/>
      <c r="Q100" s="96"/>
      <c r="R100" s="96"/>
      <c r="S100" s="96"/>
      <c r="T100" s="96"/>
      <c r="U100" s="96"/>
      <c r="V100" s="96"/>
      <c r="W100" s="96"/>
      <c r="X100" s="96"/>
      <c r="Y100" s="96"/>
      <c r="Z100" s="96"/>
      <c r="AA100" s="96"/>
      <c r="AB100" s="96"/>
      <c r="AC100" s="96"/>
      <c r="AD100" s="96"/>
      <c r="AE100" s="96"/>
      <c r="AF100" s="96"/>
      <c r="AG100" s="96"/>
      <c r="AH100" s="96"/>
      <c r="AI100" s="224"/>
      <c r="AJ100" s="96"/>
      <c r="AS100" s="81"/>
    </row>
    <row r="101" spans="1:48">
      <c r="A101" s="226" t="s">
        <v>120</v>
      </c>
      <c r="B101" s="225" t="s">
        <v>273</v>
      </c>
      <c r="C101" s="223"/>
      <c r="D101" s="223"/>
      <c r="E101" s="223"/>
      <c r="F101" s="223"/>
      <c r="G101" s="223"/>
      <c r="H101" s="223"/>
      <c r="I101" s="223"/>
      <c r="J101" s="223"/>
      <c r="K101" s="223"/>
      <c r="L101" s="223"/>
      <c r="M101" s="223"/>
      <c r="N101" s="223"/>
      <c r="O101" s="223"/>
      <c r="P101" s="223"/>
      <c r="Q101" s="96"/>
      <c r="R101" s="96"/>
      <c r="S101" s="96"/>
      <c r="T101" s="96"/>
      <c r="U101" s="96"/>
      <c r="V101" s="96"/>
      <c r="W101" s="96"/>
      <c r="X101" s="96"/>
      <c r="Y101" s="96"/>
      <c r="Z101" s="96"/>
      <c r="AA101" s="96"/>
      <c r="AB101" s="96"/>
      <c r="AC101" s="96"/>
      <c r="AD101" s="96"/>
      <c r="AE101" s="96"/>
      <c r="AF101" s="96"/>
      <c r="AG101" s="96"/>
      <c r="AH101" s="96"/>
      <c r="AI101" s="224"/>
      <c r="AJ101" s="96"/>
      <c r="AS101" s="81"/>
    </row>
    <row r="102" spans="1:48">
      <c r="A102" s="225" t="s">
        <v>274</v>
      </c>
      <c r="B102" s="225"/>
      <c r="C102" s="223"/>
      <c r="D102" s="223"/>
      <c r="E102" s="223"/>
      <c r="F102" s="223"/>
      <c r="G102" s="223"/>
      <c r="H102" s="223"/>
      <c r="I102" s="223"/>
      <c r="J102" s="223"/>
      <c r="K102" s="223"/>
      <c r="L102" s="223"/>
      <c r="M102" s="223"/>
      <c r="N102" s="223"/>
      <c r="O102" s="223"/>
      <c r="P102" s="223"/>
      <c r="Q102" s="96"/>
      <c r="R102" s="96"/>
      <c r="S102" s="96"/>
      <c r="T102" s="96"/>
      <c r="U102" s="96"/>
      <c r="V102" s="96"/>
      <c r="W102" s="96"/>
      <c r="X102" s="96"/>
      <c r="Y102" s="96"/>
      <c r="Z102" s="96"/>
      <c r="AA102" s="96"/>
      <c r="AB102" s="96"/>
      <c r="AC102" s="96"/>
      <c r="AD102" s="96"/>
      <c r="AE102" s="96"/>
      <c r="AF102" s="96"/>
      <c r="AG102" s="96"/>
      <c r="AH102" s="96"/>
      <c r="AI102" s="224"/>
      <c r="AJ102" s="96"/>
      <c r="AS102" s="81"/>
    </row>
    <row r="103" spans="1:48" ht="42.75" customHeight="1">
      <c r="A103" s="227" t="s">
        <v>120</v>
      </c>
      <c r="B103" s="717" t="s">
        <v>275</v>
      </c>
      <c r="C103" s="717"/>
      <c r="D103" s="717"/>
      <c r="E103" s="717"/>
      <c r="F103" s="717"/>
      <c r="G103" s="717"/>
      <c r="H103" s="717"/>
      <c r="I103" s="717"/>
      <c r="J103" s="717"/>
      <c r="K103" s="717"/>
      <c r="L103" s="717"/>
      <c r="M103" s="717"/>
      <c r="N103" s="717"/>
      <c r="O103" s="717"/>
      <c r="P103" s="717"/>
      <c r="Q103" s="717"/>
      <c r="R103" s="717"/>
      <c r="S103" s="717"/>
      <c r="T103" s="717"/>
      <c r="U103" s="717"/>
      <c r="V103" s="717"/>
      <c r="W103" s="717"/>
      <c r="X103" s="717"/>
      <c r="Y103" s="717"/>
      <c r="Z103" s="717"/>
      <c r="AA103" s="717"/>
      <c r="AB103" s="717"/>
      <c r="AC103" s="717"/>
      <c r="AD103" s="717"/>
      <c r="AE103" s="717"/>
      <c r="AF103" s="717"/>
      <c r="AG103" s="717"/>
      <c r="AH103" s="717"/>
      <c r="AI103" s="717"/>
      <c r="AJ103" s="717"/>
      <c r="AS103" s="81"/>
    </row>
    <row r="104" spans="1:48" ht="7.5" customHeight="1" thickBot="1">
      <c r="A104" s="228"/>
      <c r="B104" s="228"/>
      <c r="C104" s="228"/>
      <c r="D104" s="228"/>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30"/>
      <c r="AS104" s="81"/>
    </row>
    <row r="105" spans="1:48" ht="15" customHeight="1" thickBot="1">
      <c r="A105" s="718" t="s">
        <v>103</v>
      </c>
      <c r="B105" s="719"/>
      <c r="C105" s="719"/>
      <c r="D105" s="720"/>
      <c r="E105" s="762" t="s">
        <v>72</v>
      </c>
      <c r="F105" s="763"/>
      <c r="G105" s="763"/>
      <c r="H105" s="763"/>
      <c r="I105" s="763"/>
      <c r="J105" s="763"/>
      <c r="K105" s="763"/>
      <c r="L105" s="763"/>
      <c r="M105" s="763"/>
      <c r="N105" s="763"/>
      <c r="O105" s="763"/>
      <c r="P105" s="763"/>
      <c r="Q105" s="763"/>
      <c r="R105" s="763"/>
      <c r="S105" s="763"/>
      <c r="T105" s="763"/>
      <c r="U105" s="763"/>
      <c r="V105" s="763"/>
      <c r="W105" s="763"/>
      <c r="X105" s="763"/>
      <c r="Y105" s="763"/>
      <c r="Z105" s="763"/>
      <c r="AA105" s="763"/>
      <c r="AB105" s="763"/>
      <c r="AC105" s="763"/>
      <c r="AD105" s="763"/>
      <c r="AE105" s="763"/>
      <c r="AF105" s="763"/>
      <c r="AG105" s="763"/>
      <c r="AH105" s="763"/>
      <c r="AI105" s="763"/>
      <c r="AJ105" s="164" t="str" cm="1">
        <f t="array" ref="AJ105">IF(M18="○", IF(OR(PRODUCT((E106:E109=FALSE)*1),PRODUCT((E110:E113=FALSE)*1),PRODUCT((E114:E117=FALSE)*1),PRODUCT((E118:E121=FALSE)*1),PRODUCT((E122:E125=FALSE)*1),PRODUCT((E126:E129=FALSE)*1)),"×","○"), IF(PRODUCT((E106:E129=FALSE)*1),"×","○"))</f>
        <v>○</v>
      </c>
      <c r="AK105" s="230"/>
      <c r="AL105" s="552" t="s">
        <v>212</v>
      </c>
      <c r="AM105" s="553"/>
      <c r="AN105" s="553"/>
      <c r="AO105" s="553"/>
      <c r="AP105" s="553"/>
      <c r="AQ105" s="553"/>
      <c r="AR105" s="553"/>
      <c r="AS105" s="553"/>
      <c r="AT105" s="553"/>
      <c r="AU105" s="553"/>
      <c r="AV105" s="554"/>
    </row>
    <row r="106" spans="1:48" s="230" customFormat="1" ht="14.25" customHeight="1">
      <c r="A106" s="702" t="s">
        <v>73</v>
      </c>
      <c r="B106" s="703"/>
      <c r="C106" s="703"/>
      <c r="D106" s="704"/>
      <c r="E106" s="55" t="b">
        <v>1</v>
      </c>
      <c r="F106" s="729" t="s">
        <v>74</v>
      </c>
      <c r="G106" s="729"/>
      <c r="H106" s="729"/>
      <c r="I106" s="729"/>
      <c r="J106" s="729"/>
      <c r="K106" s="729"/>
      <c r="L106" s="729"/>
      <c r="M106" s="729"/>
      <c r="N106" s="729"/>
      <c r="O106" s="729"/>
      <c r="P106" s="729"/>
      <c r="Q106" s="729"/>
      <c r="R106" s="729"/>
      <c r="S106" s="729"/>
      <c r="T106" s="729"/>
      <c r="U106" s="729"/>
      <c r="V106" s="729"/>
      <c r="W106" s="729"/>
      <c r="X106" s="729"/>
      <c r="Y106" s="729"/>
      <c r="Z106" s="729"/>
      <c r="AA106" s="729"/>
      <c r="AB106" s="729"/>
      <c r="AC106" s="729"/>
      <c r="AD106" s="729"/>
      <c r="AE106" s="729"/>
      <c r="AF106" s="729"/>
      <c r="AG106" s="729"/>
      <c r="AH106" s="729"/>
      <c r="AI106" s="729"/>
      <c r="AJ106" s="730"/>
      <c r="AL106" s="597"/>
      <c r="AM106" s="598"/>
      <c r="AN106" s="598"/>
      <c r="AO106" s="598"/>
      <c r="AP106" s="598"/>
      <c r="AQ106" s="598"/>
      <c r="AR106" s="598"/>
      <c r="AS106" s="598"/>
      <c r="AT106" s="598"/>
      <c r="AU106" s="598"/>
      <c r="AV106" s="599"/>
    </row>
    <row r="107" spans="1:48" s="230" customFormat="1" ht="13.5" customHeight="1" thickBot="1">
      <c r="A107" s="705"/>
      <c r="B107" s="487"/>
      <c r="C107" s="487"/>
      <c r="D107" s="706"/>
      <c r="E107" s="56" t="b">
        <v>0</v>
      </c>
      <c r="F107" s="710" t="s">
        <v>75</v>
      </c>
      <c r="G107" s="710"/>
      <c r="H107" s="710"/>
      <c r="I107" s="710"/>
      <c r="J107" s="710"/>
      <c r="K107" s="710"/>
      <c r="L107" s="710"/>
      <c r="M107" s="710"/>
      <c r="N107" s="710"/>
      <c r="O107" s="710"/>
      <c r="P107" s="710"/>
      <c r="Q107" s="710"/>
      <c r="R107" s="710"/>
      <c r="S107" s="710"/>
      <c r="T107" s="710"/>
      <c r="U107" s="710"/>
      <c r="V107" s="710"/>
      <c r="W107" s="710"/>
      <c r="X107" s="710"/>
      <c r="Y107" s="710"/>
      <c r="Z107" s="710"/>
      <c r="AA107" s="710"/>
      <c r="AB107" s="710"/>
      <c r="AC107" s="710"/>
      <c r="AD107" s="710"/>
      <c r="AE107" s="710"/>
      <c r="AF107" s="710"/>
      <c r="AG107" s="710"/>
      <c r="AH107" s="710"/>
      <c r="AI107" s="710"/>
      <c r="AJ107" s="231"/>
      <c r="AK107" s="66"/>
      <c r="AL107" s="555"/>
      <c r="AM107" s="556"/>
      <c r="AN107" s="556"/>
      <c r="AO107" s="556"/>
      <c r="AP107" s="556"/>
      <c r="AQ107" s="556"/>
      <c r="AR107" s="556"/>
      <c r="AS107" s="556"/>
      <c r="AT107" s="556"/>
      <c r="AU107" s="556"/>
      <c r="AV107" s="557"/>
    </row>
    <row r="108" spans="1:48" s="230" customFormat="1" ht="13.5" customHeight="1">
      <c r="A108" s="705"/>
      <c r="B108" s="487"/>
      <c r="C108" s="487"/>
      <c r="D108" s="706"/>
      <c r="E108" s="56" t="b">
        <v>0</v>
      </c>
      <c r="F108" s="710" t="s">
        <v>76</v>
      </c>
      <c r="G108" s="710"/>
      <c r="H108" s="710"/>
      <c r="I108" s="710"/>
      <c r="J108" s="710"/>
      <c r="K108" s="710"/>
      <c r="L108" s="710"/>
      <c r="M108" s="710"/>
      <c r="N108" s="710"/>
      <c r="O108" s="710"/>
      <c r="P108" s="710"/>
      <c r="Q108" s="710"/>
      <c r="R108" s="710"/>
      <c r="S108" s="710"/>
      <c r="T108" s="710"/>
      <c r="U108" s="710"/>
      <c r="V108" s="710"/>
      <c r="W108" s="710"/>
      <c r="X108" s="710"/>
      <c r="Y108" s="710"/>
      <c r="Z108" s="710"/>
      <c r="AA108" s="710"/>
      <c r="AB108" s="710"/>
      <c r="AC108" s="710"/>
      <c r="AD108" s="710"/>
      <c r="AE108" s="710"/>
      <c r="AF108" s="710"/>
      <c r="AG108" s="710"/>
      <c r="AH108" s="710"/>
      <c r="AI108" s="710"/>
      <c r="AJ108" s="231"/>
      <c r="AK108" s="66"/>
    </row>
    <row r="109" spans="1:48" s="230" customFormat="1" ht="13.5" customHeight="1">
      <c r="A109" s="707"/>
      <c r="B109" s="708"/>
      <c r="C109" s="708"/>
      <c r="D109" s="709"/>
      <c r="E109" s="57" t="b">
        <v>0</v>
      </c>
      <c r="F109" s="732" t="s">
        <v>77</v>
      </c>
      <c r="G109" s="732"/>
      <c r="H109" s="732"/>
      <c r="I109" s="732"/>
      <c r="J109" s="732"/>
      <c r="K109" s="732"/>
      <c r="L109" s="732"/>
      <c r="M109" s="732"/>
      <c r="N109" s="732"/>
      <c r="O109" s="732"/>
      <c r="P109" s="732"/>
      <c r="Q109" s="732"/>
      <c r="R109" s="732"/>
      <c r="S109" s="732"/>
      <c r="T109" s="732"/>
      <c r="U109" s="732"/>
      <c r="V109" s="732"/>
      <c r="W109" s="732"/>
      <c r="X109" s="732"/>
      <c r="Y109" s="732"/>
      <c r="Z109" s="732"/>
      <c r="AA109" s="732"/>
      <c r="AB109" s="732"/>
      <c r="AC109" s="732"/>
      <c r="AD109" s="732"/>
      <c r="AE109" s="732"/>
      <c r="AF109" s="732"/>
      <c r="AG109" s="732"/>
      <c r="AH109" s="732"/>
      <c r="AI109" s="732"/>
      <c r="AJ109" s="232"/>
      <c r="AK109" s="66"/>
    </row>
    <row r="110" spans="1:48" s="230" customFormat="1" ht="24.75" customHeight="1">
      <c r="A110" s="702" t="s">
        <v>78</v>
      </c>
      <c r="B110" s="703"/>
      <c r="C110" s="703"/>
      <c r="D110" s="704"/>
      <c r="E110" s="58" t="b">
        <v>1</v>
      </c>
      <c r="F110" s="698" t="s">
        <v>79</v>
      </c>
      <c r="G110" s="698"/>
      <c r="H110" s="698"/>
      <c r="I110" s="698"/>
      <c r="J110" s="698"/>
      <c r="K110" s="698"/>
      <c r="L110" s="698"/>
      <c r="M110" s="698"/>
      <c r="N110" s="698"/>
      <c r="O110" s="698"/>
      <c r="P110" s="698"/>
      <c r="Q110" s="698"/>
      <c r="R110" s="698"/>
      <c r="S110" s="698"/>
      <c r="T110" s="698"/>
      <c r="U110" s="698"/>
      <c r="V110" s="698"/>
      <c r="W110" s="698"/>
      <c r="X110" s="698"/>
      <c r="Y110" s="698"/>
      <c r="Z110" s="698"/>
      <c r="AA110" s="698"/>
      <c r="AB110" s="698"/>
      <c r="AC110" s="698"/>
      <c r="AD110" s="698"/>
      <c r="AE110" s="698"/>
      <c r="AF110" s="698"/>
      <c r="AG110" s="698"/>
      <c r="AH110" s="698"/>
      <c r="AI110" s="698"/>
      <c r="AJ110" s="699"/>
      <c r="AK110" s="66"/>
    </row>
    <row r="111" spans="1:48" s="66" customFormat="1" ht="13.5" customHeight="1">
      <c r="A111" s="705"/>
      <c r="B111" s="487"/>
      <c r="C111" s="487"/>
      <c r="D111" s="706"/>
      <c r="E111" s="59" t="b">
        <v>0</v>
      </c>
      <c r="F111" s="710" t="s">
        <v>80</v>
      </c>
      <c r="G111" s="710"/>
      <c r="H111" s="710"/>
      <c r="I111" s="710"/>
      <c r="J111" s="710"/>
      <c r="K111" s="710"/>
      <c r="L111" s="710"/>
      <c r="M111" s="710"/>
      <c r="N111" s="710"/>
      <c r="O111" s="710"/>
      <c r="P111" s="710"/>
      <c r="Q111" s="710"/>
      <c r="R111" s="710"/>
      <c r="S111" s="710"/>
      <c r="T111" s="710"/>
      <c r="U111" s="710"/>
      <c r="V111" s="710"/>
      <c r="W111" s="710"/>
      <c r="X111" s="710"/>
      <c r="Y111" s="710"/>
      <c r="Z111" s="710"/>
      <c r="AA111" s="710"/>
      <c r="AB111" s="710"/>
      <c r="AC111" s="710"/>
      <c r="AD111" s="710"/>
      <c r="AE111" s="710"/>
      <c r="AF111" s="710"/>
      <c r="AG111" s="710"/>
      <c r="AH111" s="710"/>
      <c r="AI111" s="710"/>
      <c r="AJ111" s="233"/>
    </row>
    <row r="112" spans="1:48" s="66" customFormat="1" ht="13.5" customHeight="1">
      <c r="A112" s="705"/>
      <c r="B112" s="487"/>
      <c r="C112" s="487"/>
      <c r="D112" s="706"/>
      <c r="E112" s="56" t="b">
        <v>1</v>
      </c>
      <c r="F112" s="710" t="s">
        <v>81</v>
      </c>
      <c r="G112" s="710"/>
      <c r="H112" s="710"/>
      <c r="I112" s="710"/>
      <c r="J112" s="710"/>
      <c r="K112" s="710"/>
      <c r="L112" s="710"/>
      <c r="M112" s="710"/>
      <c r="N112" s="710"/>
      <c r="O112" s="710"/>
      <c r="P112" s="710"/>
      <c r="Q112" s="710"/>
      <c r="R112" s="710"/>
      <c r="S112" s="710"/>
      <c r="T112" s="710"/>
      <c r="U112" s="710"/>
      <c r="V112" s="710"/>
      <c r="W112" s="710"/>
      <c r="X112" s="710"/>
      <c r="Y112" s="710"/>
      <c r="Z112" s="710"/>
      <c r="AA112" s="710"/>
      <c r="AB112" s="710"/>
      <c r="AC112" s="710"/>
      <c r="AD112" s="710"/>
      <c r="AE112" s="710"/>
      <c r="AF112" s="710"/>
      <c r="AG112" s="710"/>
      <c r="AH112" s="710"/>
      <c r="AI112" s="710"/>
      <c r="AJ112" s="231"/>
    </row>
    <row r="113" spans="1:37" s="66" customFormat="1" ht="15.75" customHeight="1">
      <c r="A113" s="707"/>
      <c r="B113" s="708"/>
      <c r="C113" s="708"/>
      <c r="D113" s="709"/>
      <c r="E113" s="60" t="b">
        <v>0</v>
      </c>
      <c r="F113" s="700" t="s">
        <v>82</v>
      </c>
      <c r="G113" s="700"/>
      <c r="H113" s="700"/>
      <c r="I113" s="700"/>
      <c r="J113" s="700"/>
      <c r="K113" s="700"/>
      <c r="L113" s="700"/>
      <c r="M113" s="700"/>
      <c r="N113" s="700"/>
      <c r="O113" s="700"/>
      <c r="P113" s="700"/>
      <c r="Q113" s="700"/>
      <c r="R113" s="700"/>
      <c r="S113" s="700"/>
      <c r="T113" s="700"/>
      <c r="U113" s="700"/>
      <c r="V113" s="700"/>
      <c r="W113" s="700"/>
      <c r="X113" s="700"/>
      <c r="Y113" s="700"/>
      <c r="Z113" s="700"/>
      <c r="AA113" s="700"/>
      <c r="AB113" s="700"/>
      <c r="AC113" s="700"/>
      <c r="AD113" s="700"/>
      <c r="AE113" s="700"/>
      <c r="AF113" s="700"/>
      <c r="AG113" s="700"/>
      <c r="AH113" s="700"/>
      <c r="AI113" s="700"/>
      <c r="AJ113" s="701"/>
    </row>
    <row r="114" spans="1:37" s="66" customFormat="1" ht="13.5" customHeight="1">
      <c r="A114" s="702" t="s">
        <v>83</v>
      </c>
      <c r="B114" s="703"/>
      <c r="C114" s="703"/>
      <c r="D114" s="704"/>
      <c r="E114" s="59" t="b">
        <v>1</v>
      </c>
      <c r="F114" s="714" t="s">
        <v>84</v>
      </c>
      <c r="G114" s="714"/>
      <c r="H114" s="714"/>
      <c r="I114" s="714"/>
      <c r="J114" s="714"/>
      <c r="K114" s="714"/>
      <c r="L114" s="714"/>
      <c r="M114" s="714"/>
      <c r="N114" s="714"/>
      <c r="O114" s="714"/>
      <c r="P114" s="714"/>
      <c r="Q114" s="714"/>
      <c r="R114" s="714"/>
      <c r="S114" s="714"/>
      <c r="T114" s="714"/>
      <c r="U114" s="714"/>
      <c r="V114" s="714"/>
      <c r="W114" s="714"/>
      <c r="X114" s="714"/>
      <c r="Y114" s="714"/>
      <c r="Z114" s="714"/>
      <c r="AA114" s="714"/>
      <c r="AB114" s="714"/>
      <c r="AC114" s="714"/>
      <c r="AD114" s="714"/>
      <c r="AE114" s="714"/>
      <c r="AF114" s="714"/>
      <c r="AG114" s="714"/>
      <c r="AH114" s="714"/>
      <c r="AI114" s="714"/>
      <c r="AJ114" s="233"/>
    </row>
    <row r="115" spans="1:37" s="66" customFormat="1" ht="22.5" customHeight="1">
      <c r="A115" s="705"/>
      <c r="B115" s="487"/>
      <c r="C115" s="487"/>
      <c r="D115" s="706"/>
      <c r="E115" s="56" t="b">
        <v>1</v>
      </c>
      <c r="F115" s="713" t="s">
        <v>85</v>
      </c>
      <c r="G115" s="713"/>
      <c r="H115" s="713"/>
      <c r="I115" s="713"/>
      <c r="J115" s="713"/>
      <c r="K115" s="713"/>
      <c r="L115" s="713"/>
      <c r="M115" s="713"/>
      <c r="N115" s="713"/>
      <c r="O115" s="713"/>
      <c r="P115" s="713"/>
      <c r="Q115" s="713"/>
      <c r="R115" s="713"/>
      <c r="S115" s="713"/>
      <c r="T115" s="713"/>
      <c r="U115" s="713"/>
      <c r="V115" s="713"/>
      <c r="W115" s="713"/>
      <c r="X115" s="713"/>
      <c r="Y115" s="713"/>
      <c r="Z115" s="713"/>
      <c r="AA115" s="713"/>
      <c r="AB115" s="713"/>
      <c r="AC115" s="713"/>
      <c r="AD115" s="713"/>
      <c r="AE115" s="713"/>
      <c r="AF115" s="713"/>
      <c r="AG115" s="713"/>
      <c r="AH115" s="713"/>
      <c r="AI115" s="713"/>
      <c r="AJ115" s="715"/>
    </row>
    <row r="116" spans="1:37" s="66" customFormat="1" ht="13.5" customHeight="1">
      <c r="A116" s="705"/>
      <c r="B116" s="487"/>
      <c r="C116" s="487"/>
      <c r="D116" s="706"/>
      <c r="E116" s="56" t="b">
        <v>1</v>
      </c>
      <c r="F116" s="710" t="s">
        <v>86</v>
      </c>
      <c r="G116" s="710"/>
      <c r="H116" s="710"/>
      <c r="I116" s="710"/>
      <c r="J116" s="710"/>
      <c r="K116" s="710"/>
      <c r="L116" s="710"/>
      <c r="M116" s="710"/>
      <c r="N116" s="710"/>
      <c r="O116" s="710"/>
      <c r="P116" s="710"/>
      <c r="Q116" s="710"/>
      <c r="R116" s="710"/>
      <c r="S116" s="710"/>
      <c r="T116" s="710"/>
      <c r="U116" s="710"/>
      <c r="V116" s="710"/>
      <c r="W116" s="710"/>
      <c r="X116" s="710"/>
      <c r="Y116" s="710"/>
      <c r="Z116" s="710"/>
      <c r="AA116" s="710"/>
      <c r="AB116" s="710"/>
      <c r="AC116" s="710"/>
      <c r="AD116" s="710"/>
      <c r="AE116" s="710"/>
      <c r="AF116" s="710"/>
      <c r="AG116" s="710"/>
      <c r="AH116" s="710"/>
      <c r="AI116" s="710"/>
      <c r="AJ116" s="231"/>
    </row>
    <row r="117" spans="1:37" s="66" customFormat="1" ht="13.5" customHeight="1">
      <c r="A117" s="707"/>
      <c r="B117" s="708"/>
      <c r="C117" s="708"/>
      <c r="D117" s="709"/>
      <c r="E117" s="60" t="b">
        <v>0</v>
      </c>
      <c r="F117" s="700" t="s">
        <v>87</v>
      </c>
      <c r="G117" s="700"/>
      <c r="H117" s="700"/>
      <c r="I117" s="700" t="b">
        <v>0</v>
      </c>
      <c r="J117" s="700"/>
      <c r="K117" s="700"/>
      <c r="L117" s="700"/>
      <c r="M117" s="700"/>
      <c r="N117" s="700"/>
      <c r="O117" s="700" t="b">
        <v>1</v>
      </c>
      <c r="P117" s="700"/>
      <c r="Q117" s="700"/>
      <c r="R117" s="700"/>
      <c r="S117" s="700"/>
      <c r="T117" s="700"/>
      <c r="U117" s="700"/>
      <c r="V117" s="700"/>
      <c r="W117" s="700"/>
      <c r="X117" s="700"/>
      <c r="Y117" s="700"/>
      <c r="Z117" s="700"/>
      <c r="AA117" s="700"/>
      <c r="AB117" s="700"/>
      <c r="AC117" s="700"/>
      <c r="AD117" s="700"/>
      <c r="AE117" s="700"/>
      <c r="AF117" s="700"/>
      <c r="AG117" s="700"/>
      <c r="AH117" s="700"/>
      <c r="AI117" s="700"/>
      <c r="AJ117" s="234"/>
    </row>
    <row r="118" spans="1:37" s="66" customFormat="1" ht="22.5" customHeight="1">
      <c r="A118" s="702" t="s">
        <v>88</v>
      </c>
      <c r="B118" s="703"/>
      <c r="C118" s="703"/>
      <c r="D118" s="704"/>
      <c r="E118" s="59" t="b">
        <v>1</v>
      </c>
      <c r="F118" s="698" t="s">
        <v>89</v>
      </c>
      <c r="G118" s="698"/>
      <c r="H118" s="698"/>
      <c r="I118" s="698"/>
      <c r="J118" s="698"/>
      <c r="K118" s="698"/>
      <c r="L118" s="698"/>
      <c r="M118" s="698"/>
      <c r="N118" s="698"/>
      <c r="O118" s="698"/>
      <c r="P118" s="698"/>
      <c r="Q118" s="698"/>
      <c r="R118" s="698"/>
      <c r="S118" s="698"/>
      <c r="T118" s="698"/>
      <c r="U118" s="698"/>
      <c r="V118" s="698"/>
      <c r="W118" s="698"/>
      <c r="X118" s="698"/>
      <c r="Y118" s="698"/>
      <c r="Z118" s="698"/>
      <c r="AA118" s="698"/>
      <c r="AB118" s="698"/>
      <c r="AC118" s="698"/>
      <c r="AD118" s="698"/>
      <c r="AE118" s="698"/>
      <c r="AF118" s="698"/>
      <c r="AG118" s="698"/>
      <c r="AH118" s="698"/>
      <c r="AI118" s="698"/>
      <c r="AJ118" s="699"/>
    </row>
    <row r="119" spans="1:37" s="66" customFormat="1" ht="21" customHeight="1">
      <c r="A119" s="705"/>
      <c r="B119" s="487"/>
      <c r="C119" s="487"/>
      <c r="D119" s="706"/>
      <c r="E119" s="56" t="b">
        <v>0</v>
      </c>
      <c r="F119" s="713" t="s">
        <v>90</v>
      </c>
      <c r="G119" s="713"/>
      <c r="H119" s="713"/>
      <c r="I119" s="713"/>
      <c r="J119" s="713"/>
      <c r="K119" s="713"/>
      <c r="L119" s="713"/>
      <c r="M119" s="713"/>
      <c r="N119" s="713"/>
      <c r="O119" s="713"/>
      <c r="P119" s="713"/>
      <c r="Q119" s="713"/>
      <c r="R119" s="713"/>
      <c r="S119" s="713"/>
      <c r="T119" s="713"/>
      <c r="U119" s="713"/>
      <c r="V119" s="713"/>
      <c r="W119" s="713"/>
      <c r="X119" s="713"/>
      <c r="Y119" s="713"/>
      <c r="Z119" s="713"/>
      <c r="AA119" s="713"/>
      <c r="AB119" s="713"/>
      <c r="AC119" s="713"/>
      <c r="AD119" s="713"/>
      <c r="AE119" s="713"/>
      <c r="AF119" s="713"/>
      <c r="AG119" s="713"/>
      <c r="AH119" s="713"/>
      <c r="AI119" s="713"/>
      <c r="AJ119" s="235"/>
      <c r="AK119"/>
    </row>
    <row r="120" spans="1:37" s="66" customFormat="1" ht="13.5" customHeight="1">
      <c r="A120" s="705"/>
      <c r="B120" s="487"/>
      <c r="C120" s="487"/>
      <c r="D120" s="706"/>
      <c r="E120" s="59" t="b">
        <v>0</v>
      </c>
      <c r="F120" s="713" t="s">
        <v>91</v>
      </c>
      <c r="G120" s="713"/>
      <c r="H120" s="713"/>
      <c r="I120" s="713"/>
      <c r="J120" s="713"/>
      <c r="K120" s="713"/>
      <c r="L120" s="713"/>
      <c r="M120" s="713"/>
      <c r="N120" s="713"/>
      <c r="O120" s="713"/>
      <c r="P120" s="713"/>
      <c r="Q120" s="713"/>
      <c r="R120" s="713"/>
      <c r="S120" s="713"/>
      <c r="T120" s="713"/>
      <c r="U120" s="713"/>
      <c r="V120" s="713"/>
      <c r="W120" s="713"/>
      <c r="X120" s="713"/>
      <c r="Y120" s="713"/>
      <c r="Z120" s="713"/>
      <c r="AA120" s="713"/>
      <c r="AB120" s="713"/>
      <c r="AC120" s="713"/>
      <c r="AD120" s="713"/>
      <c r="AE120" s="713"/>
      <c r="AF120" s="713"/>
      <c r="AG120" s="713"/>
      <c r="AH120" s="713"/>
      <c r="AI120" s="713"/>
      <c r="AJ120" s="236"/>
    </row>
    <row r="121" spans="1:37" s="66" customFormat="1" ht="15.75" customHeight="1">
      <c r="A121" s="707"/>
      <c r="B121" s="708"/>
      <c r="C121" s="708"/>
      <c r="D121" s="709"/>
      <c r="E121" s="60" t="b">
        <v>1</v>
      </c>
      <c r="F121" s="700" t="s">
        <v>92</v>
      </c>
      <c r="G121" s="700"/>
      <c r="H121" s="700"/>
      <c r="I121" s="700"/>
      <c r="J121" s="700"/>
      <c r="K121" s="700"/>
      <c r="L121" s="700"/>
      <c r="M121" s="700"/>
      <c r="N121" s="700"/>
      <c r="O121" s="700"/>
      <c r="P121" s="700"/>
      <c r="Q121" s="700"/>
      <c r="R121" s="700"/>
      <c r="S121" s="700"/>
      <c r="T121" s="700"/>
      <c r="U121" s="700"/>
      <c r="V121" s="700"/>
      <c r="W121" s="700"/>
      <c r="X121" s="700"/>
      <c r="Y121" s="700"/>
      <c r="Z121" s="700"/>
      <c r="AA121" s="700"/>
      <c r="AB121" s="700"/>
      <c r="AC121" s="700"/>
      <c r="AD121" s="700"/>
      <c r="AE121" s="700"/>
      <c r="AF121" s="700"/>
      <c r="AG121" s="700"/>
      <c r="AH121" s="700"/>
      <c r="AI121" s="700"/>
      <c r="AJ121" s="701"/>
    </row>
    <row r="122" spans="1:37" s="66" customFormat="1" ht="13.5" customHeight="1">
      <c r="A122" s="702" t="s">
        <v>93</v>
      </c>
      <c r="B122" s="703"/>
      <c r="C122" s="703"/>
      <c r="D122" s="704"/>
      <c r="E122" s="59" t="b">
        <v>1</v>
      </c>
      <c r="F122" s="698" t="s">
        <v>94</v>
      </c>
      <c r="G122" s="698"/>
      <c r="H122" s="698"/>
      <c r="I122" s="698"/>
      <c r="J122" s="698"/>
      <c r="K122" s="698"/>
      <c r="L122" s="698"/>
      <c r="M122" s="698"/>
      <c r="N122" s="698"/>
      <c r="O122" s="698"/>
      <c r="P122" s="698"/>
      <c r="Q122" s="698"/>
      <c r="R122" s="698"/>
      <c r="S122" s="698"/>
      <c r="T122" s="698"/>
      <c r="U122" s="698"/>
      <c r="V122" s="698"/>
      <c r="W122" s="698"/>
      <c r="X122" s="698"/>
      <c r="Y122" s="698"/>
      <c r="Z122" s="698"/>
      <c r="AA122" s="698"/>
      <c r="AB122" s="698"/>
      <c r="AC122" s="698"/>
      <c r="AD122" s="698"/>
      <c r="AE122" s="698"/>
      <c r="AF122" s="698"/>
      <c r="AG122" s="698"/>
      <c r="AH122" s="698"/>
      <c r="AI122" s="698"/>
      <c r="AJ122" s="233"/>
    </row>
    <row r="123" spans="1:37" s="66" customFormat="1" ht="21" customHeight="1">
      <c r="A123" s="705"/>
      <c r="B123" s="487"/>
      <c r="C123" s="487"/>
      <c r="D123" s="706"/>
      <c r="E123" s="56" t="b">
        <v>1</v>
      </c>
      <c r="F123" s="713" t="s">
        <v>95</v>
      </c>
      <c r="G123" s="713"/>
      <c r="H123" s="713"/>
      <c r="I123" s="713"/>
      <c r="J123" s="713"/>
      <c r="K123" s="713"/>
      <c r="L123" s="713"/>
      <c r="M123" s="713"/>
      <c r="N123" s="713"/>
      <c r="O123" s="713"/>
      <c r="P123" s="713"/>
      <c r="Q123" s="713"/>
      <c r="R123" s="713"/>
      <c r="S123" s="713"/>
      <c r="T123" s="713"/>
      <c r="U123" s="713"/>
      <c r="V123" s="713"/>
      <c r="W123" s="713"/>
      <c r="X123" s="713"/>
      <c r="Y123" s="713"/>
      <c r="Z123" s="713"/>
      <c r="AA123" s="713"/>
      <c r="AB123" s="713"/>
      <c r="AC123" s="713"/>
      <c r="AD123" s="713"/>
      <c r="AE123" s="713"/>
      <c r="AF123" s="713"/>
      <c r="AG123" s="713"/>
      <c r="AH123" s="713"/>
      <c r="AI123" s="713"/>
      <c r="AJ123" s="715"/>
    </row>
    <row r="124" spans="1:37" s="66" customFormat="1" ht="13.5" customHeight="1">
      <c r="A124" s="705"/>
      <c r="B124" s="487"/>
      <c r="C124" s="487"/>
      <c r="D124" s="706"/>
      <c r="E124" s="56" t="b">
        <v>0</v>
      </c>
      <c r="F124" s="713" t="s">
        <v>96</v>
      </c>
      <c r="G124" s="713"/>
      <c r="H124" s="713"/>
      <c r="I124" s="713"/>
      <c r="J124" s="713"/>
      <c r="K124" s="713"/>
      <c r="L124" s="713"/>
      <c r="M124" s="713"/>
      <c r="N124" s="713"/>
      <c r="O124" s="713"/>
      <c r="P124" s="713"/>
      <c r="Q124" s="713"/>
      <c r="R124" s="713"/>
      <c r="S124" s="713"/>
      <c r="T124" s="713"/>
      <c r="U124" s="713"/>
      <c r="V124" s="713"/>
      <c r="W124" s="713"/>
      <c r="X124" s="713"/>
      <c r="Y124" s="713"/>
      <c r="Z124" s="713"/>
      <c r="AA124" s="713"/>
      <c r="AB124" s="713"/>
      <c r="AC124" s="713"/>
      <c r="AD124" s="713"/>
      <c r="AE124" s="713"/>
      <c r="AF124" s="713"/>
      <c r="AG124" s="713"/>
      <c r="AH124" s="713"/>
      <c r="AI124" s="713"/>
      <c r="AJ124" s="231"/>
    </row>
    <row r="125" spans="1:37" s="66" customFormat="1" ht="13.5" customHeight="1">
      <c r="A125" s="707"/>
      <c r="B125" s="708"/>
      <c r="C125" s="708"/>
      <c r="D125" s="709"/>
      <c r="E125" s="60" t="b">
        <v>0</v>
      </c>
      <c r="F125" s="700" t="s">
        <v>97</v>
      </c>
      <c r="G125" s="700"/>
      <c r="H125" s="700"/>
      <c r="I125" s="700"/>
      <c r="J125" s="700"/>
      <c r="K125" s="700"/>
      <c r="L125" s="700"/>
      <c r="M125" s="700"/>
      <c r="N125" s="700"/>
      <c r="O125" s="700"/>
      <c r="P125" s="700"/>
      <c r="Q125" s="700"/>
      <c r="R125" s="700"/>
      <c r="S125" s="700"/>
      <c r="T125" s="700"/>
      <c r="U125" s="700"/>
      <c r="V125" s="700"/>
      <c r="W125" s="700"/>
      <c r="X125" s="700"/>
      <c r="Y125" s="700"/>
      <c r="Z125" s="700"/>
      <c r="AA125" s="700"/>
      <c r="AB125" s="700"/>
      <c r="AC125" s="700"/>
      <c r="AD125" s="700"/>
      <c r="AE125" s="700"/>
      <c r="AF125" s="700"/>
      <c r="AG125" s="700"/>
      <c r="AH125" s="700"/>
      <c r="AI125" s="700"/>
      <c r="AJ125" s="237"/>
    </row>
    <row r="126" spans="1:37" s="66" customFormat="1" ht="22.15" customHeight="1">
      <c r="A126" s="702" t="s">
        <v>98</v>
      </c>
      <c r="B126" s="703"/>
      <c r="C126" s="703"/>
      <c r="D126" s="704"/>
      <c r="E126" s="59" t="b">
        <v>1</v>
      </c>
      <c r="F126" s="698" t="s">
        <v>99</v>
      </c>
      <c r="G126" s="698"/>
      <c r="H126" s="698"/>
      <c r="I126" s="698"/>
      <c r="J126" s="698"/>
      <c r="K126" s="698"/>
      <c r="L126" s="698"/>
      <c r="M126" s="698"/>
      <c r="N126" s="698"/>
      <c r="O126" s="698"/>
      <c r="P126" s="698"/>
      <c r="Q126" s="698"/>
      <c r="R126" s="698"/>
      <c r="S126" s="698"/>
      <c r="T126" s="698"/>
      <c r="U126" s="698"/>
      <c r="V126" s="698"/>
      <c r="W126" s="698"/>
      <c r="X126" s="698"/>
      <c r="Y126" s="698"/>
      <c r="Z126" s="698"/>
      <c r="AA126" s="698"/>
      <c r="AB126" s="698"/>
      <c r="AC126" s="698"/>
      <c r="AD126" s="698"/>
      <c r="AE126" s="698"/>
      <c r="AF126" s="698"/>
      <c r="AG126" s="698"/>
      <c r="AH126" s="698"/>
      <c r="AI126" s="698"/>
      <c r="AJ126" s="699"/>
    </row>
    <row r="127" spans="1:37" s="66" customFormat="1" ht="13.5" customHeight="1">
      <c r="A127" s="705"/>
      <c r="B127" s="487"/>
      <c r="C127" s="487"/>
      <c r="D127" s="706"/>
      <c r="E127" s="56" t="b">
        <v>0</v>
      </c>
      <c r="F127" s="713" t="s">
        <v>100</v>
      </c>
      <c r="G127" s="713"/>
      <c r="H127" s="713"/>
      <c r="I127" s="713"/>
      <c r="J127" s="713"/>
      <c r="K127" s="713"/>
      <c r="L127" s="713"/>
      <c r="M127" s="713"/>
      <c r="N127" s="713"/>
      <c r="O127" s="713"/>
      <c r="P127" s="713"/>
      <c r="Q127" s="713"/>
      <c r="R127" s="713"/>
      <c r="S127" s="713"/>
      <c r="T127" s="713"/>
      <c r="U127" s="713"/>
      <c r="V127" s="713"/>
      <c r="W127" s="713"/>
      <c r="X127" s="713"/>
      <c r="Y127" s="713"/>
      <c r="Z127" s="713"/>
      <c r="AA127" s="713"/>
      <c r="AB127" s="713"/>
      <c r="AC127" s="713"/>
      <c r="AD127" s="713"/>
      <c r="AE127" s="713"/>
      <c r="AF127" s="713"/>
      <c r="AG127" s="713"/>
      <c r="AH127" s="713"/>
      <c r="AI127" s="713"/>
      <c r="AJ127" s="231"/>
    </row>
    <row r="128" spans="1:37" s="66" customFormat="1" ht="13.5" customHeight="1">
      <c r="A128" s="705"/>
      <c r="B128" s="487"/>
      <c r="C128" s="487"/>
      <c r="D128" s="706"/>
      <c r="E128" s="56" t="b">
        <v>0</v>
      </c>
      <c r="F128" s="713" t="s">
        <v>101</v>
      </c>
      <c r="G128" s="713"/>
      <c r="H128" s="713"/>
      <c r="I128" s="713"/>
      <c r="J128" s="713"/>
      <c r="K128" s="713"/>
      <c r="L128" s="713"/>
      <c r="M128" s="713"/>
      <c r="N128" s="713"/>
      <c r="O128" s="713"/>
      <c r="P128" s="713"/>
      <c r="Q128" s="713"/>
      <c r="R128" s="713"/>
      <c r="S128" s="713"/>
      <c r="T128" s="713"/>
      <c r="U128" s="713"/>
      <c r="V128" s="713"/>
      <c r="W128" s="713"/>
      <c r="X128" s="713"/>
      <c r="Y128" s="713"/>
      <c r="Z128" s="713"/>
      <c r="AA128" s="713"/>
      <c r="AB128" s="713"/>
      <c r="AC128" s="713"/>
      <c r="AD128" s="713"/>
      <c r="AE128" s="713"/>
      <c r="AF128" s="713"/>
      <c r="AG128" s="713"/>
      <c r="AH128" s="713"/>
      <c r="AI128" s="713"/>
      <c r="AJ128" s="231"/>
    </row>
    <row r="129" spans="1:49" s="66" customFormat="1" ht="13.5" customHeight="1" thickBot="1">
      <c r="A129" s="707"/>
      <c r="B129" s="708"/>
      <c r="C129" s="708"/>
      <c r="D129" s="709"/>
      <c r="E129" s="61" t="b">
        <v>0</v>
      </c>
      <c r="F129" s="697" t="s">
        <v>102</v>
      </c>
      <c r="G129" s="697"/>
      <c r="H129" s="697"/>
      <c r="I129" s="697"/>
      <c r="J129" s="697"/>
      <c r="K129" s="697"/>
      <c r="L129" s="697"/>
      <c r="M129" s="697"/>
      <c r="N129" s="697"/>
      <c r="O129" s="697"/>
      <c r="P129" s="697"/>
      <c r="Q129" s="697"/>
      <c r="R129" s="697"/>
      <c r="S129" s="697"/>
      <c r="T129" s="697"/>
      <c r="U129" s="697"/>
      <c r="V129" s="697"/>
      <c r="W129" s="697"/>
      <c r="X129" s="697"/>
      <c r="Y129" s="697"/>
      <c r="Z129" s="697"/>
      <c r="AA129" s="697"/>
      <c r="AB129" s="697"/>
      <c r="AC129" s="697"/>
      <c r="AD129" s="697"/>
      <c r="AE129" s="697"/>
      <c r="AF129" s="697"/>
      <c r="AG129" s="697"/>
      <c r="AH129" s="697"/>
      <c r="AI129" s="697"/>
      <c r="AJ129" s="238"/>
    </row>
    <row r="130" spans="1:49" ht="19.5" customHeight="1">
      <c r="A130" s="239"/>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0" t="s">
        <v>233</v>
      </c>
      <c r="B131" s="241"/>
      <c r="C131" s="241"/>
      <c r="D131" s="241"/>
      <c r="E131" s="241"/>
      <c r="F131" s="241"/>
      <c r="G131" s="241"/>
      <c r="H131" s="241"/>
      <c r="I131" s="241"/>
      <c r="J131" s="241"/>
      <c r="K131" s="241"/>
      <c r="L131" s="241"/>
      <c r="M131" s="241"/>
      <c r="N131" s="241"/>
      <c r="O131" s="241"/>
      <c r="P131" s="241"/>
      <c r="Q131" s="242"/>
      <c r="R131" s="242"/>
      <c r="S131" s="242"/>
      <c r="T131" s="242"/>
      <c r="U131" s="242"/>
      <c r="V131" s="242"/>
      <c r="W131" s="242"/>
      <c r="X131" s="242"/>
      <c r="Y131" s="242"/>
      <c r="Z131" s="242"/>
      <c r="AA131" s="242"/>
      <c r="AB131" s="242"/>
      <c r="AC131" s="242"/>
      <c r="AD131" s="242"/>
      <c r="AE131" s="242"/>
      <c r="AF131" s="242"/>
      <c r="AG131" s="242"/>
      <c r="AH131" s="242"/>
      <c r="AI131" s="243"/>
      <c r="AJ131" s="141"/>
      <c r="AT131" s="81"/>
    </row>
    <row r="132" spans="1:49" s="66" customFormat="1" ht="45" customHeight="1">
      <c r="A132" s="759"/>
      <c r="B132" s="760"/>
      <c r="C132" s="760"/>
      <c r="D132" s="760"/>
      <c r="E132" s="760"/>
      <c r="F132" s="760"/>
      <c r="G132" s="760"/>
      <c r="H132" s="760"/>
      <c r="I132" s="760"/>
      <c r="J132" s="760"/>
      <c r="K132" s="760"/>
      <c r="L132" s="760"/>
      <c r="M132" s="760"/>
      <c r="N132" s="760"/>
      <c r="O132" s="760"/>
      <c r="P132" s="760"/>
      <c r="Q132" s="760"/>
      <c r="R132" s="760"/>
      <c r="S132" s="760"/>
      <c r="T132" s="760"/>
      <c r="U132" s="760"/>
      <c r="V132" s="760"/>
      <c r="W132" s="760"/>
      <c r="X132" s="760"/>
      <c r="Y132" s="760"/>
      <c r="Z132" s="760"/>
      <c r="AA132" s="760"/>
      <c r="AB132" s="760"/>
      <c r="AC132" s="760"/>
      <c r="AD132" s="760"/>
      <c r="AE132" s="760"/>
      <c r="AF132" s="760"/>
      <c r="AG132" s="760"/>
      <c r="AH132" s="760"/>
      <c r="AI132" s="760"/>
      <c r="AJ132" s="761"/>
      <c r="AK132" s="244"/>
      <c r="AL132" s="220"/>
      <c r="AM132" s="19"/>
      <c r="AN132" s="19"/>
      <c r="AO132" s="19"/>
      <c r="AP132" s="19"/>
      <c r="AQ132" s="19"/>
      <c r="AR132" s="19"/>
      <c r="AS132" s="19"/>
      <c r="AT132" s="19"/>
      <c r="AU132" s="19"/>
      <c r="AV132" s="19"/>
      <c r="AW132" s="342"/>
    </row>
    <row r="133" spans="1:49" s="66" customFormat="1" ht="16.5" customHeight="1">
      <c r="A133" s="72"/>
      <c r="B133" s="202"/>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L133" s="220"/>
      <c r="AM133" s="19"/>
      <c r="AN133" s="19"/>
      <c r="AO133" s="19"/>
      <c r="AP133" s="19"/>
      <c r="AQ133" s="19"/>
      <c r="AR133" s="19"/>
      <c r="AS133" s="19"/>
      <c r="AT133" s="19"/>
      <c r="AU133" s="19"/>
      <c r="AV133" s="19"/>
      <c r="AW133" s="342"/>
    </row>
    <row r="134" spans="1:49" s="66" customFormat="1" ht="12">
      <c r="A134" s="128" t="s">
        <v>30</v>
      </c>
      <c r="B134" s="91" t="s">
        <v>34</v>
      </c>
      <c r="C134" s="72"/>
      <c r="D134" s="140"/>
      <c r="E134" s="72"/>
      <c r="F134" s="72"/>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73"/>
      <c r="AS134" s="71"/>
    </row>
    <row r="135" spans="1:49" ht="22.5" customHeight="1">
      <c r="A135" s="227" t="s">
        <v>30</v>
      </c>
      <c r="B135" s="712" t="s">
        <v>122</v>
      </c>
      <c r="C135" s="712"/>
      <c r="D135" s="712"/>
      <c r="E135" s="712"/>
      <c r="F135" s="712"/>
      <c r="G135" s="712"/>
      <c r="H135" s="712"/>
      <c r="I135" s="712"/>
      <c r="J135" s="712"/>
      <c r="K135" s="712"/>
      <c r="L135" s="712"/>
      <c r="M135" s="712"/>
      <c r="N135" s="712"/>
      <c r="O135" s="712"/>
      <c r="P135" s="712"/>
      <c r="Q135" s="712"/>
      <c r="R135" s="712"/>
      <c r="S135" s="712"/>
      <c r="T135" s="712"/>
      <c r="U135" s="712"/>
      <c r="V135" s="712"/>
      <c r="W135" s="712"/>
      <c r="X135" s="712"/>
      <c r="Y135" s="712"/>
      <c r="Z135" s="712"/>
      <c r="AA135" s="712"/>
      <c r="AB135" s="712"/>
      <c r="AC135" s="712"/>
      <c r="AD135" s="712"/>
      <c r="AE135" s="712"/>
      <c r="AF135" s="712"/>
      <c r="AG135" s="712"/>
      <c r="AH135" s="712"/>
      <c r="AI135" s="712"/>
      <c r="AJ135" s="712"/>
      <c r="AS135" s="81"/>
    </row>
    <row r="136" spans="1:49" s="66" customFormat="1" ht="9.75" customHeight="1" thickBot="1">
      <c r="A136" s="72"/>
      <c r="B136" s="245"/>
      <c r="C136" s="245"/>
      <c r="D136" s="245"/>
      <c r="E136" s="245"/>
      <c r="F136" s="245"/>
      <c r="G136" s="245"/>
      <c r="H136" s="245"/>
      <c r="I136" s="245"/>
      <c r="J136" s="245"/>
      <c r="K136" s="245"/>
      <c r="L136" s="245"/>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6"/>
      <c r="AL136" s="220"/>
      <c r="AM136" s="19"/>
      <c r="AN136" s="19"/>
      <c r="AO136" s="19"/>
      <c r="AP136" s="19"/>
      <c r="AQ136" s="19"/>
      <c r="AR136" s="19"/>
      <c r="AS136" s="19"/>
      <c r="AT136" s="19"/>
      <c r="AU136" s="19"/>
      <c r="AV136" s="19"/>
      <c r="AW136" s="342"/>
    </row>
    <row r="137" spans="1:49" ht="7.5" customHeight="1">
      <c r="A137" s="247"/>
      <c r="B137" s="248"/>
      <c r="C137" s="248"/>
      <c r="D137" s="248"/>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9"/>
      <c r="AT137" s="81"/>
    </row>
    <row r="138" spans="1:49" ht="25.5" customHeight="1">
      <c r="A138" s="250" t="s">
        <v>67</v>
      </c>
      <c r="B138" s="711" t="s">
        <v>68</v>
      </c>
      <c r="C138" s="711"/>
      <c r="D138" s="711"/>
      <c r="E138" s="711"/>
      <c r="F138" s="711"/>
      <c r="G138" s="711"/>
      <c r="H138" s="711"/>
      <c r="I138" s="711"/>
      <c r="J138" s="711"/>
      <c r="K138" s="711"/>
      <c r="L138" s="711"/>
      <c r="M138" s="711"/>
      <c r="N138" s="711"/>
      <c r="O138" s="711"/>
      <c r="P138" s="711"/>
      <c r="Q138" s="711"/>
      <c r="R138" s="711"/>
      <c r="S138" s="711"/>
      <c r="T138" s="711"/>
      <c r="U138" s="711"/>
      <c r="V138" s="711"/>
      <c r="W138" s="711"/>
      <c r="X138" s="711"/>
      <c r="Y138" s="711"/>
      <c r="Z138" s="711"/>
      <c r="AA138" s="711"/>
      <c r="AB138" s="711"/>
      <c r="AC138" s="711"/>
      <c r="AD138" s="711"/>
      <c r="AE138" s="711"/>
      <c r="AF138" s="711"/>
      <c r="AG138" s="711"/>
      <c r="AH138" s="711"/>
      <c r="AI138" s="711"/>
      <c r="AJ138" s="251"/>
    </row>
    <row r="139" spans="1:49" ht="7.5" customHeight="1">
      <c r="A139" s="250"/>
      <c r="B139" s="180"/>
      <c r="C139" s="252"/>
      <c r="D139" s="252"/>
      <c r="E139" s="252"/>
      <c r="F139" s="252"/>
      <c r="G139" s="252"/>
      <c r="H139" s="252"/>
      <c r="I139" s="252"/>
      <c r="J139" s="252"/>
      <c r="K139" s="252"/>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51"/>
    </row>
    <row r="140" spans="1:49" s="255" customFormat="1" ht="19.5" customHeight="1">
      <c r="A140" s="253"/>
      <c r="B140" s="254" t="s">
        <v>24</v>
      </c>
      <c r="C140" s="254"/>
      <c r="D140" s="754">
        <v>6</v>
      </c>
      <c r="E140" s="755"/>
      <c r="F140" s="254" t="s">
        <v>2</v>
      </c>
      <c r="G140" s="754" t="s">
        <v>235</v>
      </c>
      <c r="H140" s="755"/>
      <c r="I140" s="254" t="s">
        <v>3</v>
      </c>
      <c r="J140" s="754" t="s">
        <v>235</v>
      </c>
      <c r="K140" s="755"/>
      <c r="L140" s="254" t="s">
        <v>6</v>
      </c>
      <c r="M140" s="252"/>
      <c r="N140" s="756" t="s">
        <v>39</v>
      </c>
      <c r="O140" s="756"/>
      <c r="P140" s="756"/>
      <c r="Q140" s="757" t="str">
        <f>IF(G8="","",G8)</f>
        <v>○○ケアサービス</v>
      </c>
      <c r="R140" s="757"/>
      <c r="S140" s="757"/>
      <c r="T140" s="757"/>
      <c r="U140" s="757"/>
      <c r="V140" s="757"/>
      <c r="W140" s="757"/>
      <c r="X140" s="757"/>
      <c r="Y140" s="757"/>
      <c r="Z140" s="757"/>
      <c r="AA140" s="757"/>
      <c r="AB140" s="757"/>
      <c r="AC140" s="757"/>
      <c r="AD140" s="757"/>
      <c r="AE140" s="757"/>
      <c r="AF140" s="757"/>
      <c r="AG140" s="757"/>
      <c r="AH140" s="757"/>
      <c r="AI140" s="757"/>
      <c r="AJ140" s="758"/>
    </row>
    <row r="141" spans="1:49" s="255" customFormat="1" ht="19.5" customHeight="1">
      <c r="A141" s="253"/>
      <c r="B141" s="256"/>
      <c r="C141" s="254"/>
      <c r="D141" s="254"/>
      <c r="E141" s="254"/>
      <c r="F141" s="254"/>
      <c r="G141" s="254"/>
      <c r="H141" s="254"/>
      <c r="I141" s="254"/>
      <c r="J141" s="254"/>
      <c r="K141" s="254"/>
      <c r="L141" s="254"/>
      <c r="M141" s="254"/>
      <c r="N141" s="748" t="s">
        <v>168</v>
      </c>
      <c r="O141" s="748"/>
      <c r="P141" s="748"/>
      <c r="Q141" s="749" t="s">
        <v>49</v>
      </c>
      <c r="R141" s="749"/>
      <c r="S141" s="750" t="s">
        <v>236</v>
      </c>
      <c r="T141" s="750"/>
      <c r="U141" s="750"/>
      <c r="V141" s="750"/>
      <c r="W141" s="750"/>
      <c r="X141" s="751" t="s">
        <v>50</v>
      </c>
      <c r="Y141" s="751"/>
      <c r="Z141" s="750" t="s">
        <v>237</v>
      </c>
      <c r="AA141" s="750"/>
      <c r="AB141" s="750"/>
      <c r="AC141" s="750"/>
      <c r="AD141" s="750"/>
      <c r="AE141" s="750"/>
      <c r="AF141" s="750"/>
      <c r="AG141" s="750"/>
      <c r="AH141" s="750"/>
      <c r="AI141" s="752"/>
      <c r="AJ141" s="753"/>
    </row>
    <row r="142" spans="1:49" ht="7.5" customHeight="1" thickBot="1">
      <c r="A142" s="82"/>
      <c r="B142" s="257"/>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c r="AA142" s="258"/>
      <c r="AB142" s="258"/>
      <c r="AC142" s="258"/>
      <c r="AD142" s="258"/>
      <c r="AE142" s="258"/>
      <c r="AF142" s="258"/>
      <c r="AG142" s="258"/>
      <c r="AH142" s="258"/>
      <c r="AI142" s="258"/>
      <c r="AJ142" s="259"/>
    </row>
    <row r="143" spans="1:49" ht="7.5" customHeight="1">
      <c r="A143" s="22"/>
      <c r="B143" s="254"/>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25">
      <c r="A144" s="260" t="s">
        <v>227</v>
      </c>
      <c r="B144" s="261"/>
      <c r="C144" s="66"/>
      <c r="D144" s="66"/>
      <c r="E144" s="25" t="s">
        <v>240</v>
      </c>
    </row>
    <row r="145" spans="1:36">
      <c r="A145" s="180" t="s">
        <v>299</v>
      </c>
      <c r="B145" s="261"/>
    </row>
    <row r="146" spans="1:36">
      <c r="A146" s="99" t="s">
        <v>228</v>
      </c>
      <c r="B146" s="262"/>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25">
      <c r="A147" s="25"/>
      <c r="B147" s="261"/>
    </row>
    <row r="148" spans="1:36">
      <c r="A148" s="716" t="s">
        <v>155</v>
      </c>
      <c r="B148" s="716"/>
      <c r="C148" s="716"/>
      <c r="D148" s="716"/>
      <c r="E148" s="716"/>
      <c r="F148" s="716"/>
      <c r="G148" s="716"/>
      <c r="H148" s="716"/>
      <c r="I148" s="716"/>
      <c r="J148" s="716"/>
      <c r="K148" s="716"/>
      <c r="L148" s="716"/>
      <c r="M148" s="716"/>
      <c r="N148" s="716"/>
      <c r="O148" s="716"/>
      <c r="P148" s="716"/>
      <c r="Q148" s="716"/>
      <c r="R148" s="716"/>
      <c r="S148" s="716"/>
      <c r="T148" s="716"/>
      <c r="U148" s="716"/>
      <c r="V148" s="716"/>
      <c r="W148" s="716"/>
      <c r="X148" s="716"/>
      <c r="Y148" s="716"/>
      <c r="Z148" s="716"/>
      <c r="AA148" s="716"/>
      <c r="AB148" s="716"/>
      <c r="AC148" s="716"/>
      <c r="AD148" s="716"/>
      <c r="AE148" s="716"/>
      <c r="AF148" s="716"/>
      <c r="AG148" s="716"/>
      <c r="AH148" s="716"/>
      <c r="AI148" s="716"/>
      <c r="AJ148" s="716"/>
    </row>
    <row r="149" spans="1:36">
      <c r="A149" s="743" t="s">
        <v>285</v>
      </c>
      <c r="B149" s="744" t="s">
        <v>287</v>
      </c>
      <c r="C149" s="739"/>
      <c r="D149" s="739"/>
      <c r="E149" s="739"/>
      <c r="F149" s="739"/>
      <c r="G149" s="739"/>
      <c r="H149" s="739"/>
      <c r="I149" s="739"/>
      <c r="J149" s="739"/>
      <c r="K149" s="739"/>
      <c r="L149" s="739"/>
      <c r="M149" s="739"/>
      <c r="N149" s="739"/>
      <c r="O149" s="739"/>
      <c r="P149" s="739"/>
      <c r="Q149" s="739"/>
      <c r="R149" s="739"/>
      <c r="S149" s="739"/>
      <c r="T149" s="739"/>
      <c r="U149" s="739"/>
      <c r="V149" s="739"/>
      <c r="W149" s="739"/>
      <c r="X149" s="739"/>
      <c r="Y149" s="739"/>
      <c r="Z149" s="739"/>
      <c r="AA149" s="739"/>
      <c r="AB149" s="739"/>
      <c r="AC149" s="739"/>
      <c r="AD149" s="739"/>
      <c r="AE149" s="739"/>
      <c r="AF149" s="739"/>
      <c r="AG149" s="739"/>
      <c r="AH149" s="739"/>
      <c r="AI149" s="740"/>
      <c r="AJ149" s="263" t="str">
        <f>V34</f>
        <v>○</v>
      </c>
    </row>
    <row r="150" spans="1:36">
      <c r="A150" s="738"/>
      <c r="B150" s="726" t="s">
        <v>288</v>
      </c>
      <c r="C150" s="727"/>
      <c r="D150" s="727"/>
      <c r="E150" s="727"/>
      <c r="F150" s="727"/>
      <c r="G150" s="727"/>
      <c r="H150" s="727"/>
      <c r="I150" s="727"/>
      <c r="J150" s="727"/>
      <c r="K150" s="727"/>
      <c r="L150" s="727"/>
      <c r="M150" s="727"/>
      <c r="N150" s="727"/>
      <c r="O150" s="727"/>
      <c r="P150" s="727"/>
      <c r="Q150" s="727"/>
      <c r="R150" s="727"/>
      <c r="S150" s="727"/>
      <c r="T150" s="727"/>
      <c r="U150" s="727"/>
      <c r="V150" s="727"/>
      <c r="W150" s="727"/>
      <c r="X150" s="727"/>
      <c r="Y150" s="727"/>
      <c r="Z150" s="727"/>
      <c r="AA150" s="727"/>
      <c r="AB150" s="727"/>
      <c r="AC150" s="727"/>
      <c r="AD150" s="727"/>
      <c r="AE150" s="727"/>
      <c r="AF150" s="727"/>
      <c r="AG150" s="727"/>
      <c r="AH150" s="727"/>
      <c r="AI150" s="741"/>
      <c r="AJ150" s="263" t="str">
        <f>AC34</f>
        <v>○</v>
      </c>
    </row>
    <row r="151" spans="1:36">
      <c r="A151" s="738"/>
      <c r="B151" s="726" t="s">
        <v>289</v>
      </c>
      <c r="C151" s="727"/>
      <c r="D151" s="727"/>
      <c r="E151" s="727"/>
      <c r="F151" s="727"/>
      <c r="G151" s="727"/>
      <c r="H151" s="727"/>
      <c r="I151" s="727"/>
      <c r="J151" s="727"/>
      <c r="K151" s="727"/>
      <c r="L151" s="727"/>
      <c r="M151" s="727"/>
      <c r="N151" s="727"/>
      <c r="O151" s="727"/>
      <c r="P151" s="727"/>
      <c r="Q151" s="727"/>
      <c r="R151" s="727"/>
      <c r="S151" s="727"/>
      <c r="T151" s="727"/>
      <c r="U151" s="727"/>
      <c r="V151" s="727"/>
      <c r="W151" s="727"/>
      <c r="X151" s="727"/>
      <c r="Y151" s="727"/>
      <c r="Z151" s="727"/>
      <c r="AA151" s="727"/>
      <c r="AB151" s="727"/>
      <c r="AC151" s="727"/>
      <c r="AD151" s="727"/>
      <c r="AE151" s="727"/>
      <c r="AF151" s="727"/>
      <c r="AG151" s="727"/>
      <c r="AH151" s="727"/>
      <c r="AI151" s="741"/>
      <c r="AJ151" s="263" t="str">
        <f>AJ34</f>
        <v>○</v>
      </c>
    </row>
    <row r="152" spans="1:36">
      <c r="A152" s="264" t="s">
        <v>286</v>
      </c>
      <c r="B152" s="745" t="s">
        <v>303</v>
      </c>
      <c r="C152" s="746"/>
      <c r="D152" s="746"/>
      <c r="E152" s="746"/>
      <c r="F152" s="746"/>
      <c r="G152" s="746"/>
      <c r="H152" s="746"/>
      <c r="I152" s="746"/>
      <c r="J152" s="746"/>
      <c r="K152" s="746"/>
      <c r="L152" s="746"/>
      <c r="M152" s="746"/>
      <c r="N152" s="746"/>
      <c r="O152" s="746"/>
      <c r="P152" s="746"/>
      <c r="Q152" s="746"/>
      <c r="R152" s="746"/>
      <c r="S152" s="746"/>
      <c r="T152" s="746"/>
      <c r="U152" s="746"/>
      <c r="V152" s="746"/>
      <c r="W152" s="746"/>
      <c r="X152" s="746"/>
      <c r="Y152" s="746"/>
      <c r="Z152" s="746"/>
      <c r="AA152" s="746"/>
      <c r="AB152" s="746"/>
      <c r="AC152" s="746"/>
      <c r="AD152" s="746"/>
      <c r="AE152" s="746"/>
      <c r="AF152" s="746"/>
      <c r="AG152" s="746"/>
      <c r="AH152" s="746"/>
      <c r="AI152" s="747"/>
      <c r="AJ152" s="263" t="str">
        <f>X39</f>
        <v>○</v>
      </c>
    </row>
    <row r="154" spans="1:36">
      <c r="A154" s="716" t="s">
        <v>231</v>
      </c>
      <c r="B154" s="716"/>
      <c r="C154" s="716"/>
      <c r="D154" s="716"/>
      <c r="E154" s="716"/>
      <c r="F154" s="716"/>
      <c r="G154" s="716"/>
      <c r="H154" s="716"/>
      <c r="I154" s="716"/>
      <c r="J154" s="716"/>
      <c r="K154" s="716"/>
      <c r="L154" s="716"/>
      <c r="M154" s="716"/>
      <c r="N154" s="716"/>
      <c r="O154" s="716"/>
      <c r="P154" s="716"/>
      <c r="Q154" s="716"/>
      <c r="R154" s="716"/>
      <c r="S154" s="716"/>
      <c r="T154" s="716"/>
      <c r="U154" s="716"/>
      <c r="V154" s="716"/>
      <c r="W154" s="716"/>
      <c r="X154" s="716"/>
      <c r="Y154" s="716"/>
      <c r="Z154" s="716"/>
      <c r="AA154" s="716"/>
      <c r="AB154" s="716"/>
      <c r="AC154" s="716"/>
      <c r="AD154" s="716"/>
      <c r="AE154" s="716"/>
      <c r="AF154" s="716"/>
      <c r="AG154" s="716"/>
      <c r="AH154" s="716"/>
      <c r="AI154" s="716"/>
      <c r="AJ154" s="716"/>
    </row>
    <row r="155" spans="1:36">
      <c r="A155" s="743" t="s">
        <v>291</v>
      </c>
      <c r="B155" s="739" t="s">
        <v>290</v>
      </c>
      <c r="C155" s="739"/>
      <c r="D155" s="739"/>
      <c r="E155" s="739"/>
      <c r="F155" s="739"/>
      <c r="G155" s="739"/>
      <c r="H155" s="739"/>
      <c r="I155" s="739"/>
      <c r="J155" s="739"/>
      <c r="K155" s="739"/>
      <c r="L155" s="739"/>
      <c r="M155" s="739"/>
      <c r="N155" s="739"/>
      <c r="O155" s="739"/>
      <c r="P155" s="739"/>
      <c r="Q155" s="739"/>
      <c r="R155" s="739"/>
      <c r="S155" s="739"/>
      <c r="T155" s="739"/>
      <c r="U155" s="739"/>
      <c r="V155" s="739"/>
      <c r="W155" s="739"/>
      <c r="X155" s="739"/>
      <c r="Y155" s="739"/>
      <c r="Z155" s="739"/>
      <c r="AA155" s="739"/>
      <c r="AB155" s="739"/>
      <c r="AC155" s="739"/>
      <c r="AD155" s="739"/>
      <c r="AE155" s="739"/>
      <c r="AF155" s="739"/>
      <c r="AG155" s="739"/>
      <c r="AH155" s="739"/>
      <c r="AI155" s="740"/>
      <c r="AJ155" s="263" t="str">
        <f>AJ78</f>
        <v>○</v>
      </c>
    </row>
    <row r="156" spans="1:36">
      <c r="A156" s="738"/>
      <c r="B156" s="727" t="s">
        <v>294</v>
      </c>
      <c r="C156" s="727"/>
      <c r="D156" s="727"/>
      <c r="E156" s="727"/>
      <c r="F156" s="727"/>
      <c r="G156" s="727"/>
      <c r="H156" s="727"/>
      <c r="I156" s="727"/>
      <c r="J156" s="727"/>
      <c r="K156" s="727"/>
      <c r="L156" s="727"/>
      <c r="M156" s="727"/>
      <c r="N156" s="727"/>
      <c r="O156" s="727"/>
      <c r="P156" s="727"/>
      <c r="Q156" s="727"/>
      <c r="R156" s="727"/>
      <c r="S156" s="727"/>
      <c r="T156" s="727"/>
      <c r="U156" s="727"/>
      <c r="V156" s="727"/>
      <c r="W156" s="727"/>
      <c r="X156" s="727"/>
      <c r="Y156" s="727"/>
      <c r="Z156" s="727"/>
      <c r="AA156" s="727"/>
      <c r="AB156" s="727"/>
      <c r="AC156" s="727"/>
      <c r="AD156" s="727"/>
      <c r="AE156" s="727"/>
      <c r="AF156" s="727"/>
      <c r="AG156" s="727"/>
      <c r="AH156" s="727"/>
      <c r="AI156" s="741"/>
      <c r="AJ156" s="263" t="str">
        <f>AJ79</f>
        <v>○</v>
      </c>
    </row>
    <row r="157" spans="1:36" ht="13.5" customHeight="1">
      <c r="A157" s="738"/>
      <c r="B157" s="727" t="s">
        <v>295</v>
      </c>
      <c r="C157" s="727"/>
      <c r="D157" s="727"/>
      <c r="E157" s="727"/>
      <c r="F157" s="727"/>
      <c r="G157" s="727"/>
      <c r="H157" s="727"/>
      <c r="I157" s="727"/>
      <c r="J157" s="727"/>
      <c r="K157" s="727"/>
      <c r="L157" s="727"/>
      <c r="M157" s="727"/>
      <c r="N157" s="727"/>
      <c r="O157" s="727"/>
      <c r="P157" s="727"/>
      <c r="Q157" s="727"/>
      <c r="R157" s="727"/>
      <c r="S157" s="727"/>
      <c r="T157" s="727"/>
      <c r="U157" s="727"/>
      <c r="V157" s="727"/>
      <c r="W157" s="727"/>
      <c r="X157" s="727"/>
      <c r="Y157" s="727"/>
      <c r="Z157" s="727"/>
      <c r="AA157" s="727"/>
      <c r="AB157" s="727"/>
      <c r="AC157" s="727"/>
      <c r="AD157" s="727"/>
      <c r="AE157" s="727"/>
      <c r="AF157" s="727"/>
      <c r="AG157" s="727"/>
      <c r="AH157" s="727"/>
      <c r="AI157" s="741"/>
      <c r="AJ157" s="263" t="str">
        <f>AJ74</f>
        <v>○</v>
      </c>
    </row>
    <row r="158" spans="1:36" ht="13.5" customHeight="1">
      <c r="A158" s="738"/>
      <c r="B158" s="727" t="s">
        <v>296</v>
      </c>
      <c r="C158" s="727"/>
      <c r="D158" s="727"/>
      <c r="E158" s="727"/>
      <c r="F158" s="727"/>
      <c r="G158" s="727"/>
      <c r="H158" s="727"/>
      <c r="I158" s="727"/>
      <c r="J158" s="727"/>
      <c r="K158" s="727"/>
      <c r="L158" s="727"/>
      <c r="M158" s="727"/>
      <c r="N158" s="727"/>
      <c r="O158" s="727"/>
      <c r="P158" s="727"/>
      <c r="Q158" s="727"/>
      <c r="R158" s="727"/>
      <c r="S158" s="727"/>
      <c r="T158" s="727"/>
      <c r="U158" s="727"/>
      <c r="V158" s="727"/>
      <c r="W158" s="727"/>
      <c r="X158" s="727"/>
      <c r="Y158" s="727"/>
      <c r="Z158" s="727"/>
      <c r="AA158" s="727"/>
      <c r="AB158" s="727"/>
      <c r="AC158" s="727"/>
      <c r="AD158" s="727"/>
      <c r="AE158" s="727"/>
      <c r="AF158" s="727"/>
      <c r="AG158" s="727"/>
      <c r="AH158" s="727"/>
      <c r="AI158" s="741"/>
      <c r="AJ158" s="263" t="str">
        <f>AF82</f>
        <v>○</v>
      </c>
    </row>
    <row r="159" spans="1:36" ht="27" customHeight="1">
      <c r="A159" s="738"/>
      <c r="B159" s="616" t="s">
        <v>304</v>
      </c>
      <c r="C159" s="616"/>
      <c r="D159" s="616"/>
      <c r="E159" s="616"/>
      <c r="F159" s="616"/>
      <c r="G159" s="616"/>
      <c r="H159" s="616"/>
      <c r="I159" s="616"/>
      <c r="J159" s="616"/>
      <c r="K159" s="616"/>
      <c r="L159" s="616"/>
      <c r="M159" s="616"/>
      <c r="N159" s="616"/>
      <c r="O159" s="616"/>
      <c r="P159" s="616"/>
      <c r="Q159" s="616"/>
      <c r="R159" s="616"/>
      <c r="S159" s="616"/>
      <c r="T159" s="616"/>
      <c r="U159" s="616"/>
      <c r="V159" s="616"/>
      <c r="W159" s="616"/>
      <c r="X159" s="616"/>
      <c r="Y159" s="616"/>
      <c r="Z159" s="616"/>
      <c r="AA159" s="616"/>
      <c r="AB159" s="616"/>
      <c r="AC159" s="616"/>
      <c r="AD159" s="616"/>
      <c r="AE159" s="616"/>
      <c r="AF159" s="616"/>
      <c r="AG159" s="616"/>
      <c r="AH159" s="616"/>
      <c r="AI159" s="742"/>
      <c r="AJ159" s="263" t="str">
        <f>AF83</f>
        <v>○</v>
      </c>
    </row>
    <row r="160" spans="1:36" ht="16.5" customHeight="1">
      <c r="A160" s="738"/>
      <c r="B160" s="727" t="s">
        <v>297</v>
      </c>
      <c r="C160" s="727"/>
      <c r="D160" s="727"/>
      <c r="E160" s="727"/>
      <c r="F160" s="727"/>
      <c r="G160" s="727"/>
      <c r="H160" s="727"/>
      <c r="I160" s="727"/>
      <c r="J160" s="727"/>
      <c r="K160" s="727"/>
      <c r="L160" s="727"/>
      <c r="M160" s="727"/>
      <c r="N160" s="727"/>
      <c r="O160" s="727"/>
      <c r="P160" s="727"/>
      <c r="Q160" s="727"/>
      <c r="R160" s="727"/>
      <c r="S160" s="727"/>
      <c r="T160" s="727"/>
      <c r="U160" s="727"/>
      <c r="V160" s="727"/>
      <c r="W160" s="727"/>
      <c r="X160" s="727"/>
      <c r="Y160" s="727"/>
      <c r="Z160" s="727"/>
      <c r="AA160" s="727"/>
      <c r="AB160" s="727"/>
      <c r="AC160" s="727"/>
      <c r="AD160" s="727"/>
      <c r="AE160" s="727"/>
      <c r="AF160" s="727"/>
      <c r="AG160" s="727"/>
      <c r="AH160" s="727"/>
      <c r="AI160" s="741"/>
      <c r="AJ160" s="263" t="str">
        <f>AJ90</f>
        <v/>
      </c>
    </row>
    <row r="161" spans="1:36" ht="23.25" customHeight="1">
      <c r="A161" s="737" t="s">
        <v>285</v>
      </c>
      <c r="B161" s="616" t="s">
        <v>292</v>
      </c>
      <c r="C161" s="616"/>
      <c r="D161" s="616"/>
      <c r="E161" s="616"/>
      <c r="F161" s="616"/>
      <c r="G161" s="616"/>
      <c r="H161" s="616"/>
      <c r="I161" s="616"/>
      <c r="J161" s="616"/>
      <c r="K161" s="616"/>
      <c r="L161" s="616"/>
      <c r="M161" s="616"/>
      <c r="N161" s="616"/>
      <c r="O161" s="616"/>
      <c r="P161" s="616"/>
      <c r="Q161" s="616"/>
      <c r="R161" s="616"/>
      <c r="S161" s="616"/>
      <c r="T161" s="616"/>
      <c r="U161" s="616"/>
      <c r="V161" s="616"/>
      <c r="W161" s="616"/>
      <c r="X161" s="616"/>
      <c r="Y161" s="616"/>
      <c r="Z161" s="616"/>
      <c r="AA161" s="616"/>
      <c r="AB161" s="616"/>
      <c r="AC161" s="616"/>
      <c r="AD161" s="616"/>
      <c r="AE161" s="616"/>
      <c r="AF161" s="616"/>
      <c r="AG161" s="616"/>
      <c r="AH161" s="616"/>
      <c r="AI161" s="742"/>
      <c r="AJ161" s="263" t="str">
        <f>AF95</f>
        <v>○</v>
      </c>
    </row>
    <row r="162" spans="1:36" ht="25.5" customHeight="1">
      <c r="A162" s="738"/>
      <c r="B162" s="616" t="s">
        <v>298</v>
      </c>
      <c r="C162" s="616"/>
      <c r="D162" s="616"/>
      <c r="E162" s="616"/>
      <c r="F162" s="616"/>
      <c r="G162" s="616"/>
      <c r="H162" s="616"/>
      <c r="I162" s="616"/>
      <c r="J162" s="616"/>
      <c r="K162" s="616"/>
      <c r="L162" s="616"/>
      <c r="M162" s="616"/>
      <c r="N162" s="616"/>
      <c r="O162" s="616"/>
      <c r="P162" s="616"/>
      <c r="Q162" s="616"/>
      <c r="R162" s="616"/>
      <c r="S162" s="616"/>
      <c r="T162" s="616"/>
      <c r="U162" s="616"/>
      <c r="V162" s="616"/>
      <c r="W162" s="616"/>
      <c r="X162" s="616"/>
      <c r="Y162" s="616"/>
      <c r="Z162" s="616"/>
      <c r="AA162" s="616"/>
      <c r="AB162" s="616"/>
      <c r="AC162" s="616"/>
      <c r="AD162" s="616"/>
      <c r="AE162" s="616"/>
      <c r="AF162" s="616"/>
      <c r="AG162" s="616"/>
      <c r="AH162" s="616"/>
      <c r="AI162" s="742"/>
      <c r="AJ162" s="263" t="str">
        <f>AF97</f>
        <v>○</v>
      </c>
    </row>
    <row r="163" spans="1:36" ht="25.5" customHeight="1">
      <c r="A163" s="264" t="s">
        <v>286</v>
      </c>
      <c r="B163" s="608" t="s">
        <v>293</v>
      </c>
      <c r="C163" s="608"/>
      <c r="D163" s="608"/>
      <c r="E163" s="608"/>
      <c r="F163" s="608"/>
      <c r="G163" s="608"/>
      <c r="H163" s="608"/>
      <c r="I163" s="608"/>
      <c r="J163" s="608"/>
      <c r="K163" s="608"/>
      <c r="L163" s="608"/>
      <c r="M163" s="608"/>
      <c r="N163" s="608"/>
      <c r="O163" s="608"/>
      <c r="P163" s="608"/>
      <c r="Q163" s="608"/>
      <c r="R163" s="608"/>
      <c r="S163" s="608"/>
      <c r="T163" s="608"/>
      <c r="U163" s="608"/>
      <c r="V163" s="608"/>
      <c r="W163" s="608"/>
      <c r="X163" s="608"/>
      <c r="Y163" s="608"/>
      <c r="Z163" s="608"/>
      <c r="AA163" s="608"/>
      <c r="AB163" s="608"/>
      <c r="AC163" s="608"/>
      <c r="AD163" s="608"/>
      <c r="AE163" s="608"/>
      <c r="AF163" s="608"/>
      <c r="AG163" s="608"/>
      <c r="AH163" s="608"/>
      <c r="AI163" s="721"/>
      <c r="AJ163" s="263" t="str">
        <f>AJ105</f>
        <v>○</v>
      </c>
    </row>
    <row r="164" spans="1:36" ht="15" customHeight="1"/>
    <row r="165" spans="1:36">
      <c r="A165" s="265"/>
      <c r="B165" s="265"/>
      <c r="C165" s="265"/>
      <c r="D165" s="265"/>
      <c r="E165" s="265"/>
      <c r="F165" s="265"/>
      <c r="G165" s="265"/>
      <c r="H165" s="265"/>
      <c r="I165" s="265"/>
      <c r="J165" s="265"/>
      <c r="K165" s="265"/>
      <c r="L165" s="265"/>
      <c r="M165" s="265"/>
      <c r="N165" s="265"/>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row>
    <row r="166" spans="1:36">
      <c r="A166" s="265"/>
      <c r="B166" s="265"/>
      <c r="C166" s="265"/>
      <c r="D166" s="265"/>
      <c r="E166" s="265"/>
      <c r="F166" s="265"/>
      <c r="G166" s="265"/>
      <c r="H166" s="265"/>
      <c r="I166" s="265"/>
      <c r="J166" s="265"/>
      <c r="K166" s="265"/>
      <c r="L166" s="265"/>
      <c r="M166" s="265"/>
      <c r="N166" s="265"/>
      <c r="O166" s="265"/>
      <c r="P166" s="265"/>
      <c r="Q166" s="265"/>
      <c r="R166" s="265"/>
      <c r="S166" s="265"/>
      <c r="T166" s="265"/>
      <c r="U166" s="265"/>
      <c r="V166" s="265"/>
      <c r="W166" s="265"/>
      <c r="X166" s="265"/>
      <c r="Y166" s="265"/>
      <c r="Z166" s="265"/>
      <c r="AA166" s="265"/>
      <c r="AB166" s="265"/>
      <c r="AC166" s="265"/>
      <c r="AD166" s="265"/>
      <c r="AE166" s="265"/>
      <c r="AF166" s="265"/>
      <c r="AG166" s="265"/>
      <c r="AH166" s="265"/>
      <c r="AI166" s="265"/>
      <c r="AJ166" s="265"/>
    </row>
    <row r="167" spans="1:36">
      <c r="A167" s="265"/>
      <c r="B167" s="265"/>
      <c r="C167" s="265"/>
      <c r="D167" s="265"/>
      <c r="E167" s="265"/>
      <c r="F167" s="265"/>
      <c r="G167" s="265"/>
      <c r="H167" s="265"/>
      <c r="I167" s="265"/>
      <c r="J167" s="265"/>
      <c r="K167" s="265"/>
      <c r="L167" s="265"/>
      <c r="M167" s="265"/>
      <c r="N167" s="265"/>
      <c r="O167" s="265"/>
      <c r="P167" s="265"/>
      <c r="Q167" s="265"/>
      <c r="R167" s="265"/>
      <c r="S167" s="265"/>
      <c r="T167" s="265"/>
      <c r="U167" s="265"/>
      <c r="V167" s="265"/>
      <c r="W167" s="265"/>
      <c r="X167" s="265"/>
      <c r="Y167" s="265"/>
      <c r="Z167" s="265"/>
      <c r="AA167" s="265"/>
      <c r="AB167" s="265"/>
      <c r="AC167" s="265"/>
      <c r="AD167" s="265"/>
      <c r="AE167" s="265"/>
      <c r="AF167" s="265"/>
      <c r="AG167" s="265"/>
      <c r="AH167" s="265"/>
      <c r="AI167" s="265"/>
      <c r="AJ167" s="265"/>
    </row>
    <row r="168" spans="1:36">
      <c r="A168" s="265"/>
      <c r="B168" s="265"/>
      <c r="C168" s="265"/>
      <c r="D168" s="265"/>
      <c r="E168" s="265"/>
      <c r="F168" s="265"/>
      <c r="G168" s="265"/>
      <c r="H168" s="265"/>
      <c r="I168" s="265"/>
      <c r="J168" s="265"/>
      <c r="K168" s="265"/>
      <c r="L168" s="265"/>
      <c r="M168" s="265"/>
      <c r="N168" s="265"/>
      <c r="O168" s="265"/>
      <c r="P168" s="265"/>
      <c r="Q168" s="265"/>
      <c r="R168" s="265"/>
      <c r="S168" s="265"/>
      <c r="T168" s="265"/>
      <c r="U168" s="265"/>
      <c r="V168" s="265"/>
      <c r="W168" s="265"/>
      <c r="X168" s="265"/>
      <c r="Y168" s="265"/>
      <c r="Z168" s="265"/>
      <c r="AA168" s="265"/>
      <c r="AB168" s="265"/>
      <c r="AC168" s="265"/>
      <c r="AD168" s="265"/>
      <c r="AE168" s="265"/>
      <c r="AF168" s="265"/>
      <c r="AG168" s="265"/>
      <c r="AH168" s="265"/>
      <c r="AI168" s="265"/>
      <c r="AJ168" s="265"/>
    </row>
    <row r="169" spans="1:36">
      <c r="A169" s="265"/>
      <c r="B169" s="265"/>
      <c r="C169" s="265"/>
      <c r="D169" s="265"/>
      <c r="E169" s="265"/>
      <c r="F169" s="265"/>
      <c r="G169" s="265"/>
      <c r="H169" s="265"/>
      <c r="I169" s="265"/>
      <c r="J169" s="265"/>
      <c r="K169" s="265"/>
      <c r="L169" s="265"/>
      <c r="M169" s="265"/>
      <c r="N169" s="265"/>
      <c r="O169" s="265"/>
      <c r="P169" s="265"/>
      <c r="Q169" s="265"/>
      <c r="R169" s="265"/>
      <c r="S169" s="265"/>
      <c r="T169" s="265"/>
      <c r="U169" s="265"/>
      <c r="V169" s="265"/>
      <c r="W169" s="265"/>
      <c r="X169" s="265"/>
      <c r="Y169" s="265"/>
      <c r="Z169" s="265"/>
      <c r="AA169" s="265"/>
      <c r="AB169" s="265"/>
      <c r="AC169" s="265"/>
      <c r="AD169" s="265"/>
      <c r="AE169" s="265"/>
      <c r="AF169" s="265"/>
      <c r="AG169" s="265"/>
      <c r="AH169" s="265"/>
      <c r="AI169" s="265"/>
      <c r="AJ169" s="265"/>
    </row>
    <row r="170" spans="1:36">
      <c r="A170" s="265"/>
      <c r="B170" s="265"/>
      <c r="C170" s="265"/>
      <c r="D170" s="265"/>
      <c r="E170" s="265"/>
      <c r="F170" s="265"/>
      <c r="G170" s="265"/>
      <c r="H170" s="265"/>
      <c r="I170" s="265"/>
      <c r="J170" s="265"/>
      <c r="K170" s="265"/>
      <c r="L170" s="265"/>
      <c r="M170" s="265"/>
      <c r="N170" s="265"/>
      <c r="O170" s="265"/>
      <c r="P170" s="265"/>
      <c r="Q170" s="265"/>
      <c r="R170" s="265"/>
      <c r="S170" s="265"/>
      <c r="T170" s="265"/>
      <c r="U170" s="265"/>
      <c r="V170" s="265"/>
      <c r="W170" s="265"/>
      <c r="X170" s="265"/>
      <c r="Y170" s="265"/>
      <c r="Z170" s="265"/>
      <c r="AA170" s="265"/>
      <c r="AB170" s="265"/>
      <c r="AC170" s="265"/>
      <c r="AD170" s="265"/>
      <c r="AE170" s="265"/>
      <c r="AF170" s="265"/>
      <c r="AG170" s="265"/>
      <c r="AH170" s="265"/>
      <c r="AI170" s="265"/>
      <c r="AJ170" s="265"/>
    </row>
    <row r="171" spans="1:36">
      <c r="A171" s="265"/>
      <c r="B171" s="265"/>
      <c r="C171" s="265"/>
      <c r="D171" s="265"/>
      <c r="E171" s="265"/>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5"/>
      <c r="AB171" s="265"/>
      <c r="AC171" s="265"/>
      <c r="AD171" s="265"/>
      <c r="AE171" s="265"/>
      <c r="AF171" s="265"/>
      <c r="AG171" s="265"/>
      <c r="AH171" s="265"/>
      <c r="AI171" s="265"/>
      <c r="AJ171" s="265"/>
    </row>
    <row r="172" spans="1:36">
      <c r="A172" s="265"/>
      <c r="B172" s="265"/>
      <c r="C172" s="265"/>
      <c r="D172" s="265"/>
      <c r="E172" s="265"/>
      <c r="F172" s="265"/>
      <c r="G172" s="265"/>
      <c r="H172" s="265"/>
      <c r="I172" s="265"/>
      <c r="J172" s="265"/>
      <c r="K172" s="265"/>
      <c r="L172" s="265"/>
      <c r="M172" s="265"/>
      <c r="N172" s="265"/>
      <c r="O172" s="265"/>
      <c r="P172" s="265"/>
      <c r="Q172" s="265"/>
      <c r="R172" s="265"/>
      <c r="S172" s="265"/>
      <c r="T172" s="265"/>
      <c r="U172" s="265"/>
      <c r="V172" s="265"/>
      <c r="W172" s="265"/>
      <c r="X172" s="265"/>
      <c r="Y172" s="265"/>
      <c r="Z172" s="265"/>
      <c r="AA172" s="265"/>
      <c r="AB172" s="265"/>
      <c r="AC172" s="265"/>
      <c r="AD172" s="265"/>
      <c r="AE172" s="265"/>
      <c r="AF172" s="265"/>
      <c r="AG172" s="265"/>
      <c r="AH172" s="265"/>
      <c r="AI172" s="265"/>
      <c r="AJ172" s="265"/>
    </row>
    <row r="173" spans="1:36">
      <c r="A173" s="265"/>
      <c r="B173" s="265"/>
      <c r="C173" s="265"/>
      <c r="D173" s="265"/>
      <c r="E173" s="265"/>
      <c r="F173" s="265"/>
      <c r="G173" s="265"/>
      <c r="H173" s="265"/>
      <c r="I173" s="265"/>
      <c r="J173" s="265"/>
      <c r="K173" s="265"/>
      <c r="L173" s="265"/>
      <c r="M173" s="265"/>
      <c r="N173" s="265"/>
      <c r="O173" s="265"/>
      <c r="P173" s="265"/>
      <c r="Q173" s="265"/>
      <c r="R173" s="265"/>
      <c r="S173" s="265"/>
      <c r="T173" s="265"/>
      <c r="U173" s="265"/>
      <c r="V173" s="265"/>
      <c r="W173" s="265"/>
      <c r="X173" s="265"/>
      <c r="Y173" s="265"/>
      <c r="Z173" s="265"/>
      <c r="AA173" s="265"/>
      <c r="AB173" s="265"/>
      <c r="AC173" s="265"/>
      <c r="AD173" s="265"/>
      <c r="AE173" s="265"/>
      <c r="AF173" s="265"/>
      <c r="AG173" s="265"/>
      <c r="AH173" s="265"/>
      <c r="AI173" s="265"/>
      <c r="AJ173" s="265"/>
    </row>
    <row r="174" spans="1:36">
      <c r="A174" s="265"/>
      <c r="B174" s="265"/>
      <c r="C174" s="265"/>
      <c r="D174" s="265"/>
      <c r="E174" s="265"/>
      <c r="F174" s="265"/>
      <c r="G174" s="265"/>
      <c r="H174" s="265"/>
      <c r="I174" s="265"/>
      <c r="J174" s="265"/>
      <c r="K174" s="265"/>
      <c r="L174" s="265"/>
      <c r="M174" s="265"/>
      <c r="N174" s="265"/>
      <c r="O174" s="265"/>
      <c r="P174" s="265"/>
      <c r="Q174" s="265"/>
      <c r="R174" s="265"/>
      <c r="S174" s="265"/>
      <c r="T174" s="265"/>
      <c r="U174" s="265"/>
      <c r="V174" s="265"/>
      <c r="W174" s="265"/>
      <c r="X174" s="265"/>
      <c r="Y174" s="265"/>
      <c r="Z174" s="265"/>
      <c r="AA174" s="265"/>
      <c r="AB174" s="265"/>
      <c r="AC174" s="265"/>
      <c r="AD174" s="265"/>
      <c r="AE174" s="265"/>
      <c r="AF174" s="265"/>
      <c r="AG174" s="265"/>
      <c r="AH174" s="265"/>
      <c r="AI174" s="265"/>
      <c r="AJ174" s="265"/>
    </row>
    <row r="175" spans="1:36">
      <c r="A175" s="265"/>
      <c r="B175" s="265"/>
      <c r="C175" s="265"/>
      <c r="D175" s="265"/>
      <c r="E175" s="265"/>
      <c r="F175" s="265"/>
      <c r="G175" s="265"/>
      <c r="H175" s="265"/>
      <c r="I175" s="265"/>
      <c r="J175" s="265"/>
      <c r="K175" s="265"/>
      <c r="L175" s="265"/>
      <c r="M175" s="265"/>
      <c r="N175" s="265"/>
      <c r="O175" s="265"/>
      <c r="P175" s="265"/>
      <c r="Q175" s="265"/>
      <c r="R175" s="265"/>
      <c r="S175" s="265"/>
      <c r="T175" s="265"/>
      <c r="U175" s="265"/>
      <c r="V175" s="265"/>
      <c r="W175" s="265"/>
      <c r="X175" s="265"/>
      <c r="Y175" s="265"/>
      <c r="Z175" s="265"/>
      <c r="AA175" s="265"/>
      <c r="AB175" s="265"/>
      <c r="AC175" s="265"/>
      <c r="AD175" s="265"/>
      <c r="AE175" s="265"/>
      <c r="AF175" s="265"/>
      <c r="AG175" s="265"/>
      <c r="AH175" s="265"/>
      <c r="AI175" s="265"/>
      <c r="AJ175" s="265"/>
    </row>
    <row r="176" spans="1:36">
      <c r="A176" s="265"/>
      <c r="B176" s="265"/>
      <c r="C176" s="265"/>
      <c r="D176" s="265"/>
      <c r="E176" s="265"/>
      <c r="F176" s="265"/>
      <c r="G176" s="265"/>
      <c r="H176" s="265"/>
      <c r="I176" s="265"/>
      <c r="J176" s="265"/>
      <c r="K176" s="265"/>
      <c r="L176" s="265"/>
      <c r="M176" s="265"/>
      <c r="N176" s="265"/>
      <c r="O176" s="265"/>
      <c r="P176" s="265"/>
      <c r="Q176" s="265"/>
      <c r="R176" s="265"/>
      <c r="S176" s="265"/>
      <c r="T176" s="265"/>
      <c r="U176" s="265"/>
      <c r="V176" s="265"/>
      <c r="W176" s="265"/>
      <c r="X176" s="265"/>
      <c r="Y176" s="265"/>
      <c r="Z176" s="265"/>
      <c r="AA176" s="265"/>
      <c r="AB176" s="265"/>
      <c r="AC176" s="265"/>
      <c r="AD176" s="265"/>
      <c r="AE176" s="265"/>
      <c r="AF176" s="265"/>
      <c r="AG176" s="265"/>
      <c r="AH176" s="265"/>
      <c r="AI176" s="265"/>
      <c r="AJ176" s="265"/>
    </row>
    <row r="177" spans="1:36">
      <c r="A177" s="265"/>
      <c r="B177" s="265"/>
      <c r="C177" s="265"/>
      <c r="D177" s="265"/>
      <c r="E177" s="265"/>
      <c r="F177" s="265"/>
      <c r="G177" s="265"/>
      <c r="H177" s="265"/>
      <c r="I177" s="265"/>
      <c r="J177" s="265"/>
      <c r="K177" s="265"/>
      <c r="L177" s="265"/>
      <c r="M177" s="265"/>
      <c r="N177" s="265"/>
      <c r="O177" s="265"/>
      <c r="P177" s="265"/>
      <c r="Q177" s="265"/>
      <c r="R177" s="265"/>
      <c r="S177" s="265"/>
      <c r="T177" s="265"/>
      <c r="U177" s="265"/>
      <c r="V177" s="265"/>
      <c r="W177" s="265"/>
      <c r="X177" s="265"/>
      <c r="Y177" s="265"/>
      <c r="Z177" s="265"/>
      <c r="AA177" s="265"/>
      <c r="AB177" s="265"/>
      <c r="AC177" s="265"/>
      <c r="AD177" s="265"/>
      <c r="AE177" s="265"/>
      <c r="AF177" s="265"/>
      <c r="AG177" s="265"/>
      <c r="AH177" s="265"/>
      <c r="AI177" s="265"/>
      <c r="AJ177" s="265"/>
    </row>
    <row r="178" spans="1:36">
      <c r="A178" s="265"/>
      <c r="B178" s="265"/>
      <c r="C178" s="265"/>
      <c r="D178" s="265"/>
      <c r="E178" s="265"/>
      <c r="F178" s="265"/>
      <c r="G178" s="265"/>
      <c r="H178" s="265"/>
      <c r="I178" s="265"/>
      <c r="J178" s="265"/>
      <c r="K178" s="265"/>
      <c r="L178" s="265"/>
      <c r="M178" s="265"/>
      <c r="N178" s="265"/>
      <c r="O178" s="265"/>
      <c r="P178" s="265"/>
      <c r="Q178" s="265"/>
      <c r="R178" s="265"/>
      <c r="S178" s="265"/>
      <c r="T178" s="265"/>
      <c r="U178" s="265"/>
      <c r="V178" s="265"/>
      <c r="W178" s="265"/>
      <c r="X178" s="265"/>
      <c r="Y178" s="265"/>
      <c r="Z178" s="265"/>
      <c r="AA178" s="265"/>
      <c r="AB178" s="265"/>
      <c r="AC178" s="265"/>
      <c r="AD178" s="265"/>
      <c r="AE178" s="265"/>
      <c r="AF178" s="265"/>
      <c r="AG178" s="265"/>
      <c r="AH178" s="265"/>
      <c r="AI178" s="265"/>
      <c r="AJ178" s="265"/>
    </row>
    <row r="179" spans="1:36">
      <c r="A179" s="265"/>
      <c r="B179" s="265"/>
      <c r="C179" s="265"/>
      <c r="D179" s="265"/>
      <c r="E179" s="265"/>
      <c r="F179" s="265"/>
      <c r="G179" s="265"/>
      <c r="H179" s="265"/>
      <c r="I179" s="265"/>
      <c r="J179" s="265"/>
      <c r="K179" s="265"/>
      <c r="L179" s="265"/>
      <c r="M179" s="265"/>
      <c r="N179" s="265"/>
      <c r="O179" s="265"/>
      <c r="P179" s="265"/>
      <c r="Q179" s="265"/>
      <c r="R179" s="265"/>
      <c r="S179" s="265"/>
      <c r="T179" s="265"/>
      <c r="U179" s="265"/>
      <c r="V179" s="265"/>
      <c r="W179" s="265"/>
      <c r="X179" s="265"/>
      <c r="Y179" s="265"/>
      <c r="Z179" s="265"/>
      <c r="AA179" s="265"/>
      <c r="AB179" s="265"/>
      <c r="AC179" s="265"/>
      <c r="AD179" s="265"/>
      <c r="AE179" s="265"/>
      <c r="AF179" s="265"/>
      <c r="AG179" s="265"/>
      <c r="AH179" s="265"/>
      <c r="AI179" s="265"/>
      <c r="AJ179" s="265"/>
    </row>
    <row r="180" spans="1:36">
      <c r="A180" s="265"/>
      <c r="B180" s="265"/>
      <c r="C180" s="265"/>
      <c r="D180" s="265"/>
      <c r="E180" s="265"/>
      <c r="F180" s="265"/>
      <c r="G180" s="265"/>
      <c r="H180" s="265"/>
      <c r="I180" s="265"/>
      <c r="J180" s="265"/>
      <c r="K180" s="265"/>
      <c r="L180" s="265"/>
      <c r="M180" s="265"/>
      <c r="N180" s="265"/>
      <c r="O180" s="265"/>
      <c r="P180" s="265"/>
      <c r="Q180" s="265"/>
      <c r="R180" s="265"/>
      <c r="S180" s="265"/>
      <c r="T180" s="265"/>
      <c r="U180" s="265"/>
      <c r="V180" s="265"/>
      <c r="W180" s="265"/>
      <c r="X180" s="265"/>
      <c r="Y180" s="265"/>
      <c r="Z180" s="265"/>
      <c r="AA180" s="265"/>
      <c r="AB180" s="265"/>
      <c r="AC180" s="265"/>
      <c r="AD180" s="265"/>
      <c r="AE180" s="265"/>
      <c r="AF180" s="265"/>
      <c r="AG180" s="265"/>
      <c r="AH180" s="265"/>
      <c r="AI180" s="265"/>
      <c r="AJ180" s="265"/>
    </row>
    <row r="181" spans="1:36">
      <c r="A181" s="265"/>
      <c r="B181" s="265"/>
      <c r="C181" s="265"/>
      <c r="D181" s="265"/>
      <c r="E181" s="265"/>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row>
    <row r="182" spans="1:36">
      <c r="A182" s="265"/>
      <c r="B182" s="265"/>
      <c r="C182" s="265"/>
      <c r="D182" s="265"/>
      <c r="E182" s="265"/>
      <c r="F182" s="265"/>
      <c r="G182" s="265"/>
      <c r="H182" s="265"/>
      <c r="I182" s="265"/>
      <c r="J182" s="265"/>
      <c r="K182" s="265"/>
      <c r="L182" s="265"/>
      <c r="M182" s="265"/>
      <c r="N182" s="265"/>
      <c r="O182" s="265"/>
      <c r="P182" s="265"/>
      <c r="Q182" s="265"/>
      <c r="R182" s="265"/>
      <c r="S182" s="265"/>
      <c r="T182" s="265"/>
      <c r="U182" s="265"/>
      <c r="V182" s="265"/>
      <c r="W182" s="265"/>
      <c r="X182" s="265"/>
      <c r="Y182" s="265"/>
      <c r="Z182" s="265"/>
      <c r="AA182" s="265"/>
      <c r="AB182" s="265"/>
      <c r="AC182" s="265"/>
      <c r="AD182" s="265"/>
      <c r="AE182" s="265"/>
      <c r="AF182" s="265"/>
      <c r="AG182" s="265"/>
      <c r="AH182" s="265"/>
      <c r="AI182" s="265"/>
      <c r="AJ182" s="265"/>
    </row>
    <row r="183" spans="1:36">
      <c r="A183" s="265"/>
      <c r="B183" s="265"/>
      <c r="C183" s="265"/>
      <c r="D183" s="265"/>
      <c r="E183" s="265"/>
      <c r="F183" s="265"/>
      <c r="G183" s="265"/>
      <c r="H183" s="265"/>
      <c r="I183" s="265"/>
      <c r="J183" s="265"/>
      <c r="K183" s="265"/>
      <c r="L183" s="265"/>
      <c r="M183" s="265"/>
      <c r="N183" s="265"/>
      <c r="O183" s="265"/>
      <c r="P183" s="265"/>
      <c r="Q183" s="265"/>
      <c r="R183" s="265"/>
      <c r="S183" s="265"/>
      <c r="T183" s="265"/>
      <c r="U183" s="265"/>
      <c r="V183" s="265"/>
      <c r="W183" s="265"/>
      <c r="X183" s="265"/>
      <c r="Y183" s="265"/>
      <c r="Z183" s="265"/>
      <c r="AA183" s="265"/>
      <c r="AB183" s="265"/>
      <c r="AC183" s="265"/>
      <c r="AD183" s="265"/>
      <c r="AE183" s="265"/>
      <c r="AF183" s="265"/>
      <c r="AG183" s="265"/>
      <c r="AH183" s="265"/>
      <c r="AI183" s="265"/>
      <c r="AJ183" s="265"/>
    </row>
    <row r="184" spans="1:36">
      <c r="A184" s="266"/>
      <c r="B184" s="265"/>
      <c r="C184" s="266"/>
      <c r="D184" s="266"/>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c r="AA184" s="266"/>
      <c r="AB184" s="266"/>
      <c r="AC184" s="266"/>
      <c r="AD184" s="266"/>
      <c r="AE184" s="266"/>
      <c r="AF184" s="266"/>
      <c r="AG184" s="266"/>
      <c r="AH184" s="266"/>
      <c r="AI184" s="266"/>
      <c r="AJ184" s="266"/>
    </row>
    <row r="185" spans="1:36">
      <c r="A185" s="266"/>
      <c r="B185" s="266"/>
      <c r="C185" s="266"/>
      <c r="D185" s="266"/>
      <c r="E185" s="266"/>
      <c r="F185" s="266"/>
      <c r="G185" s="266"/>
      <c r="H185" s="266"/>
      <c r="I185" s="266"/>
      <c r="J185" s="266"/>
      <c r="K185" s="266"/>
      <c r="L185" s="266"/>
      <c r="M185" s="266"/>
      <c r="N185" s="266"/>
      <c r="O185" s="266"/>
      <c r="P185" s="266"/>
      <c r="Q185" s="266"/>
      <c r="R185" s="266"/>
      <c r="S185" s="266"/>
      <c r="T185" s="266"/>
      <c r="U185" s="266"/>
      <c r="V185" s="266"/>
      <c r="W185" s="266"/>
      <c r="X185" s="266"/>
      <c r="Y185" s="266"/>
      <c r="Z185" s="266"/>
      <c r="AA185" s="266"/>
      <c r="AB185" s="266"/>
      <c r="AC185" s="266"/>
      <c r="AD185" s="266"/>
      <c r="AE185" s="266"/>
      <c r="AF185" s="266"/>
      <c r="AG185" s="266"/>
      <c r="AH185" s="266"/>
      <c r="AI185" s="266"/>
      <c r="AJ185" s="266"/>
    </row>
    <row r="186" spans="1:36">
      <c r="B186" s="266"/>
    </row>
  </sheetData>
  <sheetProtection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4">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 imeMode="on" allowBlank="1" showInputMessage="1" showErrorMessage="1" sqref="E58:AJ59"/>
  </dataValidations>
  <printOptions horizontalCentered="1"/>
  <pageMargins left="0.55118110236220474" right="0.55118110236220474" top="0.82677165354330717" bottom="0.23622047244094491" header="0.51181102362204722" footer="0.35433070866141736"/>
  <pageSetup paperSize="8" scale="48" fitToHeight="0" orientation="landscape"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125</xdr:row>
                    <xdr:rowOff>171450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別紙様式3-2</vt:lpstr>
      <vt:lpstr>別紙様式3-1</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2023-11-02T02:52:25Z</cp:lastPrinted>
  <dcterms:modified xsi:type="dcterms:W3CDTF">2023-11-02T02:53:16Z</dcterms:modified>
</cp:coreProperties>
</file>