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2 茨木市○\"/>
    </mc:Choice>
  </mc:AlternateContent>
  <xr:revisionPtr revIDLastSave="0" documentId="13_ncr:1_{774BBB27-BC7D-44D9-9394-94127F08B38C}" xr6:coauthVersionLast="47" xr6:coauthVersionMax="47" xr10:uidLastSave="{00000000-0000-0000-0000-000000000000}"/>
  <workbookProtection workbookAlgorithmName="SHA-512" workbookHashValue="6FLYV2L4XTfte69V5Jn6+/rRVCW3OeaOCfDIhR4UbdoB7gPY0ZBuWBdIKtRnLEsWvzbSVoF+xmHR2t8RFy0QWQ==" workbookSaltValue="AOL2eYg0biS6pvbAMC2fC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F85" i="4"/>
  <c r="BB10" i="4"/>
  <c r="AT10" i="4"/>
  <c r="AL10" i="4"/>
  <c r="W10" i="4"/>
  <c r="P10" i="4"/>
  <c r="I10" i="4"/>
  <c r="B10"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<sst xmlns="http://schemas.openxmlformats.org/spreadsheetml/2006/main" count="228" uniqueCount="114">
  <si>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</si>
  <si>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</si>
  <si>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</si>
  <si>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</si>
  <si>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</si>
  <si>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</si>
  <si>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</si>
  <si>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</si>
  <si>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</si>
  <si>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</si>
  <si>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</si>
  <si>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</si>
  <si>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</si>
  <si>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</si>
  <si>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</si>
  <si>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</si>
  <si>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</si>
  <si>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</si>
  <si>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</si>
  <si>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</si>
  <si>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</si>
  <si>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</si>
  <si>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</si>
  <si>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</si>
  <si>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</si>
  <si>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</si>
  <si>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</si>
  <si>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</si>
  <si>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</si>
  <si>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</si>
  <si>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</si>
  <si>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</si>
  <si>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</si>
  <si>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</si>
  <si>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</si>
  <si>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</si>
  <si>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</si>
  <si>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</si>
  <si>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</si>
  <si>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</si>
  <si>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</si>
  <si>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</si>
  <si>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</si>
  <si>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</si>
  <si>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</si>
  <si>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</si>
  <si>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</si>
  <si>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</si>
  <si>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</si>
  <si>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</si>
  <si>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</si>
  <si>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</si>
  <si>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</si>
  <si>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</si>
  <si>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</si>
  <si>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</si>
  <si>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</si>
  <si>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</si>
  <si>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</si>
  <si>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</si>
  <si>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</si>
  <si>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</si>
  <si>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</si>
  <si>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</si>
  <si>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</si>
  <si>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</si>
  <si>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</si>
  <si>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</si>
  <si>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</si>
  <si>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</si>
  <si>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</si>
  <si>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</si>
  <si>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</si>
  <si>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</si>
  <si>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</si>
  <si>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</si>
  <si>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</si>
  <si>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</si>
  <si>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</si>
  <si>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</si>
  <si>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</si>
  <si>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</si>
  <si>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</si>
  <si>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</si>
  <si>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</si>
  <si>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</si>
  <si>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</si>
  <si>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</si>
  <si>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</si>
  <si>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</si>
  <si>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</si>
  <si>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</si>
  <si>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</si>
  <si>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</si>
  <si>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</si>
  <si>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</si>
  <si>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</si>
  <si>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</si>
  <si>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</si>
  <si>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</si>
  <si>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</si>
  <si>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</si>
  <si>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</si>
  <si>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</si>
  <si>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</si>
  <si>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</si>
  <si>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</si>
  <si>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</si>
  <si>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</si>
  <si>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</si>
  <si>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</si>
  <si>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①経常収支比率は、100%を上回っており、単年度収支は黒字を維持している。
　③流動比率は、多額の現金支出を伴う継続事業により、当該値は減少傾向にあり、繰越・継続事業が終了した令和3年度に一旦上昇したものの、令和4年度には再び減少に転じ、類似団体平均値を下回った。ただ、その間も、流動比率は200%超を維持しており、短期的な支払能力に問題はないと考えている。
　④企業債残高対給水収益比率は令和元年度に100％を下回った。その後も、必要な投資を行いながら低水準に抑えられており健全な経営ができているものと考えている。
　⑤料金回収率は、令和4年度に水道料金の減免を実施したことにより、100%を下回った。ただ、類似団体平均値を若干ではあるものの上回っており、短期的には現在の料金体系に大きな問題はないと考えている。
　⑥給水原価は、類似団体平均値を下回る水準となっており、効率的な運営が行われていると言える。令和4年度は物価高騰による動力費等の増加により、数値が微増している。
　⑦施設利用率は過去5年継続して類似団体平均値を上回っており、施設を効率的に利用できていると言える。ただし、将来においては人口減少による給水収益の減少や更新重要の増加が予想されることから、施設規模の適正化や効率的・効果的な施設更新を実施するために、施設更新計画や水道事業ビジョン・経営戦略を策定・運用している。
　⑧有収率は過去5年間継続して類似団体平均値を上回っており、94%超となっている。今後も高水準を継続できるよう施設管理を行う。</t>
    <rPh sb="41" eb="45">
      <t>リュウドウヒリツ</t>
    </rPh>
    <rPh sb="401" eb="402">
      <t>イ</t>
    </rPh>
    <rPh sb="411" eb="415">
      <t>ブッカコウトウ</t>
    </rPh>
    <rPh sb="418" eb="421">
      <t>ドウリョクヒ</t>
    </rPh>
    <rPh sb="421" eb="422">
      <t>ナド</t>
    </rPh>
    <rPh sb="423" eb="425">
      <t>ゾウカ</t>
    </rPh>
    <rPh sb="486" eb="487">
      <t>イ</t>
    </rPh>
    <phoneticPr fontId="4"/>
  </si>
  <si>
    <t>　①有形固定資産減価償却率は、類似団体平均値の推移と同様に微増の傾向であるが、類似団体平均値より低水準で推移しており、計画的に施設更新を行っている結果、類似団体より老朽化は進んでいないと言える。
　②管路経年化率も微増傾向ではあるが、類似団体平均値より低水準で推移しており、類似団体と比較すると管路の老朽化は進んでいないと言える。
　③管路更新率について、老朽管の更新は水道施設更新計画に基づいて進めている。なお、令和2年度は令和元年度からの繰越工事が完成したことにより、管路更新率が1.0％を超える結果となり、類似団体平均値を上回った。令和4年度は、管路更新率が1.0％を下回ったものの、老朽管が多い地域に対して重点的に管路更新工事を実施した結果、令和3年度より0.13ポイント増加し0.91％となり、引き続き類似団体平均値を上回る結果となった。今後も継続・計画的に老朽管の更新を適時適切に行う。</t>
    <rPh sb="161" eb="162">
      <t>イ</t>
    </rPh>
    <phoneticPr fontId="4"/>
  </si>
  <si>
    <t xml:space="preserve">　令和2年度から経営戦略に基づき、企業債を財源に管路等の更新を行っている中で、企業債残高対給水収益比率は100%を下回る水準を維持しており、健全な状態と言える。また、流動比率も200%超の水準を維持しており、かつ経常収支比率も100%を上回っていることから、現時点において経営の健全性・効率性に問題はないと考えている。
　管路の更新投資については、令和3年度に見直した水道施設更新計画に基づき、老朽管の更新と耐震化を効率的、効果的に進めており、今後も計画的に取り組んでいく。
　また、令和5年3月に改定した水道事業ビジョン・経営戦略に基づき、人口減少に伴う給水収益の減少、管路の老朽化に伴う更新費用の増大、危機管理事象への対応、水道法の改正等、更なる経営基盤の強化を図っていく。
</t>
    <rPh sb="36" eb="37">
      <t>ナカ</t>
    </rPh>
    <rPh sb="262" eb="266">
      <t>ケイエイセンリャク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</si>
</sst>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0.71</c:v>
                </c:pt>
                <c:pt idx="1">
                  <c:v>0.75</c:v>
                </c:pt>
                <c:pt idx="2">
                  <c:v>1.18</c:v>
                </c:pt>
                <c:pt idx="3">
                  <c:v>0.78</c:v>
                </c:pt>
                <c:pt idx="4">
                  <c:v>0.91</c:v>
                </c:pt>
              </c:numCache>
            </c:numRef>
          </c:val>
          <c:extLst>
            <c:ext xmlns:c16="http://schemas.microsoft.com/office/drawing/2014/chart" uri="{C3380CC4-5D6E-409C-BE32-E72D297353CC}">
              <c16:uniqueId val="{00000000-A39F-4ECA-9227-2D6785B36C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A39F-4ECA-9227-2D6785B36C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74.73</c:v>
                </c:pt>
                <c:pt idx="1">
                  <c:v>74.430000000000007</c:v>
                </c:pt>
                <c:pt idx="2">
                  <c:v>76.5</c:v>
                </c:pt>
                <c:pt idx="3">
                  <c:v>75.67</c:v>
                </c:pt>
                <c:pt idx="4">
                  <c:v>75.319999999999993</c:v>
                </c:pt>
              </c:numCache>
            </c:numRef>
          </c:val>
          <c:extLst>
            <c:ext xmlns:c16="http://schemas.microsoft.com/office/drawing/2014/chart" uri="{C3380CC4-5D6E-409C-BE32-E72D297353CC}">
              <c16:uniqueId val="{00000000-1FC2-4EF4-8319-C395AB71311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1FC2-4EF4-8319-C395AB71311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95.26</c:v>
                </c:pt>
                <c:pt idx="1">
                  <c:v>94.7</c:v>
                </c:pt>
                <c:pt idx="2">
                  <c:v>95.03</c:v>
                </c:pt>
                <c:pt idx="3">
                  <c:v>95.29</c:v>
                </c:pt>
                <c:pt idx="4">
                  <c:v>95.24</c:v>
                </c:pt>
              </c:numCache>
            </c:numRef>
          </c:val>
          <c:extLst>
            <c:ext xmlns:c16="http://schemas.microsoft.com/office/drawing/2014/chart" uri="{C3380CC4-5D6E-409C-BE32-E72D297353CC}">
              <c16:uniqueId val="{00000000-BDB9-4ACF-9DA8-CFF4D152CF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BDB9-4ACF-9DA8-CFF4D152CF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114.91</c:v>
                </c:pt>
                <c:pt idx="1">
                  <c:v>117.71</c:v>
                </c:pt>
                <c:pt idx="2">
                  <c:v>115.81</c:v>
                </c:pt>
                <c:pt idx="3">
                  <c:v>113.8</c:v>
                </c:pt>
                <c:pt idx="4">
                  <c:v>114.12</c:v>
                </c:pt>
              </c:numCache>
            </c:numRef>
          </c:val>
          <c:extLst>
            <c:ext xmlns:c16="http://schemas.microsoft.com/office/drawing/2014/chart" uri="{C3380CC4-5D6E-409C-BE32-E72D297353CC}">
              <c16:uniqueId val="{00000000-BEF3-4793-976E-17137795218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BEF3-4793-976E-17137795218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45.92</c:v>
                </c:pt>
                <c:pt idx="1">
                  <c:v>46.94</c:v>
                </c:pt>
                <c:pt idx="2">
                  <c:v>46.97</c:v>
                </c:pt>
                <c:pt idx="3">
                  <c:v>48.28</c:v>
                </c:pt>
                <c:pt idx="4">
                  <c:v>49.31</c:v>
                </c:pt>
              </c:numCache>
            </c:numRef>
          </c:val>
          <c:extLst>
            <c:ext xmlns:c16="http://schemas.microsoft.com/office/drawing/2014/chart" uri="{C3380CC4-5D6E-409C-BE32-E72D297353CC}">
              <c16:uniqueId val="{00000000-EEEC-433E-AA63-5551B8527A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EEEC-433E-AA63-5551B8527A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14.51</c:v>
                </c:pt>
                <c:pt idx="1">
                  <c:v>15.63</c:v>
                </c:pt>
                <c:pt idx="2">
                  <c:v>16.73</c:v>
                </c:pt>
                <c:pt idx="3">
                  <c:v>19.73</c:v>
                </c:pt>
                <c:pt idx="4">
                  <c:v>20.78</c:v>
                </c:pt>
              </c:numCache>
            </c:numRef>
          </c:val>
          <c:extLst>
            <c:ext xmlns:c16="http://schemas.microsoft.com/office/drawing/2014/chart" uri="{C3380CC4-5D6E-409C-BE32-E72D297353CC}">
              <c16:uniqueId val="{00000000-9946-477F-B504-76EE337A38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9946-477F-B504-76EE337A38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0C-4AC9-B2B0-3AE7B491885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F20C-4AC9-B2B0-3AE7B491885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289.70999999999998</c:v>
                </c:pt>
                <c:pt idx="1">
                  <c:v>264.11</c:v>
                </c:pt>
                <c:pt idx="2">
                  <c:v>247.2</c:v>
                </c:pt>
                <c:pt idx="3">
                  <c:v>284.02999999999997</c:v>
                </c:pt>
                <c:pt idx="4">
                  <c:v>279.14</c:v>
                </c:pt>
              </c:numCache>
            </c:numRef>
          </c:val>
          <c:extLst>
            <c:ext xmlns:c16="http://schemas.microsoft.com/office/drawing/2014/chart" uri="{C3380CC4-5D6E-409C-BE32-E72D297353CC}">
              <c16:uniqueId val="{00000000-0514-47B6-BED3-3CEB6791EC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0514-47B6-BED3-3CEB6791EC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102.84</c:v>
                </c:pt>
                <c:pt idx="1">
                  <c:v>89.87</c:v>
                </c:pt>
                <c:pt idx="2">
                  <c:v>87.74</c:v>
                </c:pt>
                <c:pt idx="3">
                  <c:v>83.14</c:v>
                </c:pt>
                <c:pt idx="4">
                  <c:v>84.58</c:v>
                </c:pt>
              </c:numCache>
            </c:numRef>
          </c:val>
          <c:extLst>
            <c:ext xmlns:c16="http://schemas.microsoft.com/office/drawing/2014/chart" uri="{C3380CC4-5D6E-409C-BE32-E72D297353CC}">
              <c16:uniqueId val="{00000000-FE54-4F73-9201-896EC23726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FE54-4F73-9201-896EC23726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103.4</c:v>
                </c:pt>
                <c:pt idx="1">
                  <c:v>106.79</c:v>
                </c:pt>
                <c:pt idx="2">
                  <c:v>103.57</c:v>
                </c:pt>
                <c:pt idx="3">
                  <c:v>105.36</c:v>
                </c:pt>
                <c:pt idx="4">
                  <c:v>99.6</c:v>
                </c:pt>
              </c:numCache>
            </c:numRef>
          </c:val>
          <c:extLst>
            <c:ext xmlns:c16="http://schemas.microsoft.com/office/drawing/2014/chart" uri="{C3380CC4-5D6E-409C-BE32-E72D297353CC}">
              <c16:uniqueId val="{00000000-8F62-4934-90AE-518365AE97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8F62-4934-90AE-518365AE97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142.82</c:v>
                </c:pt>
                <c:pt idx="1">
                  <c:v>139.52000000000001</c:v>
                </c:pt>
                <c:pt idx="2">
                  <c:v>139.25</c:v>
                </c:pt>
                <c:pt idx="3">
                  <c:v>140.80000000000001</c:v>
                </c:pt>
                <c:pt idx="4">
                  <c:v>143.03</c:v>
                </c:pt>
              </c:numCache>
            </c:numRef>
          </c:val>
          <c:extLst>
            <c:ext xmlns:c16="http://schemas.microsoft.com/office/drawing/2014/chart" uri="{C3380CC4-5D6E-409C-BE32-E72D297353CC}">
              <c16:uniqueId val="{00000000-CF99-4461-935A-1E37AE1892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CF99-4461-935A-1E37AE1892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大阪府　茨木市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2">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A2</v>
      </c>
      <c r="X8" s="69"/>
      <c r="Y8" s="69"/>
      <c r="Z8" s="69"/>
      <c r="AA8" s="69"/>
      <c r="AB8" s="69"/>
      <c r="AC8" s="69"/>
      <c r="AD8" s="69" t="str">
        <f>データ!$M$6</f>
        <v>自治体職員</v>
      </c>
      <c r="AE8" s="69"/>
      <c r="AF8" s="69"/>
      <c r="AG8" s="69"/>
      <c r="AH8" s="69"/>
      <c r="AI8" s="69"/>
      <c r="AJ8" s="69"/>
      <c r="AK8" s="2"/>
      <c r="AL8" s="60">
        <f>データ!$R$6</f>
        <v>284921</v>
      </c>
      <c r="AM8" s="60"/>
      <c r="AN8" s="60"/>
      <c r="AO8" s="60"/>
      <c r="AP8" s="60"/>
      <c r="AQ8" s="60"/>
      <c r="AR8" s="60"/>
      <c r="AS8" s="60"/>
      <c r="AT8" s="37">
        <f>データ!$S$6</f>
        <v>76.489999999999995</v>
      </c>
      <c r="AU8" s="38"/>
      <c r="AV8" s="38"/>
      <c r="AW8" s="38"/>
      <c r="AX8" s="38"/>
      <c r="AY8" s="38"/>
      <c r="AZ8" s="38"/>
      <c r="BA8" s="38"/>
      <c r="BB8" s="49">
        <f>データ!$T$6</f>
        <v>3724.94</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2">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2">
      <c r="A10" s="2"/>
      <c r="B10" s="37" t="str">
        <f>データ!$N$6</f>
        <v>-</v>
      </c>
      <c r="C10" s="38"/>
      <c r="D10" s="38"/>
      <c r="E10" s="38"/>
      <c r="F10" s="38"/>
      <c r="G10" s="38"/>
      <c r="H10" s="38"/>
      <c r="I10" s="37">
        <f>データ!$O$6</f>
        <v>88.86</v>
      </c>
      <c r="J10" s="38"/>
      <c r="K10" s="38"/>
      <c r="L10" s="38"/>
      <c r="M10" s="38"/>
      <c r="N10" s="38"/>
      <c r="O10" s="59"/>
      <c r="P10" s="49">
        <f>データ!$P$6</f>
        <v>99.86</v>
      </c>
      <c r="Q10" s="49"/>
      <c r="R10" s="49"/>
      <c r="S10" s="49"/>
      <c r="T10" s="49"/>
      <c r="U10" s="49"/>
      <c r="V10" s="49"/>
      <c r="W10" s="60">
        <f>データ!$Q$6</f>
        <v>2035</v>
      </c>
      <c r="X10" s="60"/>
      <c r="Y10" s="60"/>
      <c r="Z10" s="60"/>
      <c r="AA10" s="60"/>
      <c r="AB10" s="60"/>
      <c r="AC10" s="60"/>
      <c r="AD10" s="2"/>
      <c r="AE10" s="2"/>
      <c r="AF10" s="2"/>
      <c r="AG10" s="2"/>
      <c r="AH10" s="2"/>
      <c r="AI10" s="2"/>
      <c r="AJ10" s="2"/>
      <c r="AK10" s="2"/>
      <c r="AL10" s="60">
        <f>データ!$U$6</f>
        <v>284829</v>
      </c>
      <c r="AM10" s="60"/>
      <c r="AN10" s="60"/>
      <c r="AO10" s="60"/>
      <c r="AP10" s="60"/>
      <c r="AQ10" s="60"/>
      <c r="AR10" s="60"/>
      <c r="AS10" s="60"/>
      <c r="AT10" s="37">
        <f>データ!$V$6</f>
        <v>47.29</v>
      </c>
      <c r="AU10" s="38"/>
      <c r="AV10" s="38"/>
      <c r="AW10" s="38"/>
      <c r="AX10" s="38"/>
      <c r="AY10" s="38"/>
      <c r="AZ10" s="38"/>
      <c r="BA10" s="38"/>
      <c r="BB10" s="49">
        <f>データ!$W$6</f>
        <v>6023.03</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112</v>
      </c>
      <c r="BM47" s="90"/>
      <c r="BN47" s="90"/>
      <c r="BO47" s="90"/>
      <c r="BP47" s="90"/>
      <c r="BQ47" s="90"/>
      <c r="BR47" s="90"/>
      <c r="BS47" s="90"/>
      <c r="BT47" s="90"/>
      <c r="BU47" s="90"/>
      <c r="BV47" s="90"/>
      <c r="BW47" s="90"/>
      <c r="BX47" s="90"/>
      <c r="BY47" s="90"/>
      <c r="BZ47" s="8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90"/>
      <c r="BN48" s="90"/>
      <c r="BO48" s="90"/>
      <c r="BP48" s="90"/>
      <c r="BQ48" s="90"/>
      <c r="BR48" s="90"/>
      <c r="BS48" s="90"/>
      <c r="BT48" s="90"/>
      <c r="BU48" s="90"/>
      <c r="BV48" s="90"/>
      <c r="BW48" s="90"/>
      <c r="BX48" s="90"/>
      <c r="BY48" s="90"/>
      <c r="BZ48" s="8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90"/>
      <c r="BN49" s="90"/>
      <c r="BO49" s="90"/>
      <c r="BP49" s="90"/>
      <c r="BQ49" s="90"/>
      <c r="BR49" s="90"/>
      <c r="BS49" s="90"/>
      <c r="BT49" s="90"/>
      <c r="BU49" s="90"/>
      <c r="BV49" s="90"/>
      <c r="BW49" s="90"/>
      <c r="BX49" s="90"/>
      <c r="BY49" s="90"/>
      <c r="BZ49" s="8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90"/>
      <c r="BN50" s="90"/>
      <c r="BO50" s="90"/>
      <c r="BP50" s="90"/>
      <c r="BQ50" s="90"/>
      <c r="BR50" s="90"/>
      <c r="BS50" s="90"/>
      <c r="BT50" s="90"/>
      <c r="BU50" s="90"/>
      <c r="BV50" s="90"/>
      <c r="BW50" s="90"/>
      <c r="BX50" s="90"/>
      <c r="BY50" s="90"/>
      <c r="BZ50" s="8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90"/>
      <c r="BN51" s="90"/>
      <c r="BO51" s="90"/>
      <c r="BP51" s="90"/>
      <c r="BQ51" s="90"/>
      <c r="BR51" s="90"/>
      <c r="BS51" s="90"/>
      <c r="BT51" s="90"/>
      <c r="BU51" s="90"/>
      <c r="BV51" s="90"/>
      <c r="BW51" s="90"/>
      <c r="BX51" s="90"/>
      <c r="BY51" s="90"/>
      <c r="BZ51" s="8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90"/>
      <c r="BN52" s="90"/>
      <c r="BO52" s="90"/>
      <c r="BP52" s="90"/>
      <c r="BQ52" s="90"/>
      <c r="BR52" s="90"/>
      <c r="BS52" s="90"/>
      <c r="BT52" s="90"/>
      <c r="BU52" s="90"/>
      <c r="BV52" s="90"/>
      <c r="BW52" s="90"/>
      <c r="BX52" s="90"/>
      <c r="BY52" s="90"/>
      <c r="BZ52" s="8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90"/>
      <c r="BN53" s="90"/>
      <c r="BO53" s="90"/>
      <c r="BP53" s="90"/>
      <c r="BQ53" s="90"/>
      <c r="BR53" s="90"/>
      <c r="BS53" s="90"/>
      <c r="BT53" s="90"/>
      <c r="BU53" s="90"/>
      <c r="BV53" s="90"/>
      <c r="BW53" s="90"/>
      <c r="BX53" s="90"/>
      <c r="BY53" s="90"/>
      <c r="BZ53" s="8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90"/>
      <c r="BN54" s="90"/>
      <c r="BO54" s="90"/>
      <c r="BP54" s="90"/>
      <c r="BQ54" s="90"/>
      <c r="BR54" s="90"/>
      <c r="BS54" s="90"/>
      <c r="BT54" s="90"/>
      <c r="BU54" s="90"/>
      <c r="BV54" s="90"/>
      <c r="BW54" s="90"/>
      <c r="BX54" s="90"/>
      <c r="BY54" s="90"/>
      <c r="BZ54" s="8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90"/>
      <c r="BN55" s="90"/>
      <c r="BO55" s="90"/>
      <c r="BP55" s="90"/>
      <c r="BQ55" s="90"/>
      <c r="BR55" s="90"/>
      <c r="BS55" s="90"/>
      <c r="BT55" s="90"/>
      <c r="BU55" s="90"/>
      <c r="BV55" s="90"/>
      <c r="BW55" s="90"/>
      <c r="BX55" s="90"/>
      <c r="BY55" s="90"/>
      <c r="BZ55" s="8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90"/>
      <c r="BN56" s="90"/>
      <c r="BO56" s="90"/>
      <c r="BP56" s="90"/>
      <c r="BQ56" s="90"/>
      <c r="BR56" s="90"/>
      <c r="BS56" s="90"/>
      <c r="BT56" s="90"/>
      <c r="BU56" s="90"/>
      <c r="BV56" s="90"/>
      <c r="BW56" s="90"/>
      <c r="BX56" s="90"/>
      <c r="BY56" s="90"/>
      <c r="BZ56" s="8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90"/>
      <c r="BN57" s="90"/>
      <c r="BO57" s="90"/>
      <c r="BP57" s="90"/>
      <c r="BQ57" s="90"/>
      <c r="BR57" s="90"/>
      <c r="BS57" s="90"/>
      <c r="BT57" s="90"/>
      <c r="BU57" s="90"/>
      <c r="BV57" s="90"/>
      <c r="BW57" s="90"/>
      <c r="BX57" s="90"/>
      <c r="BY57" s="90"/>
      <c r="BZ57" s="8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90"/>
      <c r="BN58" s="90"/>
      <c r="BO58" s="90"/>
      <c r="BP58" s="90"/>
      <c r="BQ58" s="90"/>
      <c r="BR58" s="90"/>
      <c r="BS58" s="90"/>
      <c r="BT58" s="90"/>
      <c r="BU58" s="90"/>
      <c r="BV58" s="90"/>
      <c r="BW58" s="90"/>
      <c r="BX58" s="90"/>
      <c r="BY58" s="90"/>
      <c r="BZ58" s="8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90"/>
      <c r="BN59" s="90"/>
      <c r="BO59" s="90"/>
      <c r="BP59" s="90"/>
      <c r="BQ59" s="90"/>
      <c r="BR59" s="90"/>
      <c r="BS59" s="90"/>
      <c r="BT59" s="90"/>
      <c r="BU59" s="90"/>
      <c r="BV59" s="90"/>
      <c r="BW59" s="90"/>
      <c r="BX59" s="90"/>
      <c r="BY59" s="90"/>
      <c r="BZ59" s="86"/>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4"/>
      <c r="BM60" s="90"/>
      <c r="BN60" s="90"/>
      <c r="BO60" s="90"/>
      <c r="BP60" s="90"/>
      <c r="BQ60" s="90"/>
      <c r="BR60" s="90"/>
      <c r="BS60" s="90"/>
      <c r="BT60" s="90"/>
      <c r="BU60" s="90"/>
      <c r="BV60" s="90"/>
      <c r="BW60" s="90"/>
      <c r="BX60" s="90"/>
      <c r="BY60" s="90"/>
      <c r="BZ60" s="86"/>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4"/>
      <c r="BM61" s="90"/>
      <c r="BN61" s="90"/>
      <c r="BO61" s="90"/>
      <c r="BP61" s="90"/>
      <c r="BQ61" s="90"/>
      <c r="BR61" s="90"/>
      <c r="BS61" s="90"/>
      <c r="BT61" s="90"/>
      <c r="BU61" s="90"/>
      <c r="BV61" s="90"/>
      <c r="BW61" s="90"/>
      <c r="BX61" s="90"/>
      <c r="BY61" s="90"/>
      <c r="BZ61" s="8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90"/>
      <c r="BN62" s="90"/>
      <c r="BO62" s="90"/>
      <c r="BP62" s="90"/>
      <c r="BQ62" s="90"/>
      <c r="BR62" s="90"/>
      <c r="BS62" s="90"/>
      <c r="BT62" s="90"/>
      <c r="BU62" s="90"/>
      <c r="BV62" s="90"/>
      <c r="BW62" s="90"/>
      <c r="BX62" s="90"/>
      <c r="BY62" s="90"/>
      <c r="BZ62" s="8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90"/>
      <c r="BN63" s="90"/>
      <c r="BO63" s="90"/>
      <c r="BP63" s="90"/>
      <c r="BQ63" s="90"/>
      <c r="BR63" s="90"/>
      <c r="BS63" s="90"/>
      <c r="BT63" s="90"/>
      <c r="BU63" s="90"/>
      <c r="BV63" s="90"/>
      <c r="BW63" s="90"/>
      <c r="BX63" s="90"/>
      <c r="BY63" s="90"/>
      <c r="BZ63" s="8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1" t="s">
        <v>113</v>
      </c>
      <c r="BM66" s="92"/>
      <c r="BN66" s="92"/>
      <c r="BO66" s="92"/>
      <c r="BP66" s="92"/>
      <c r="BQ66" s="92"/>
      <c r="BR66" s="92"/>
      <c r="BS66" s="92"/>
      <c r="BT66" s="92"/>
      <c r="BU66" s="92"/>
      <c r="BV66" s="92"/>
      <c r="BW66" s="92"/>
      <c r="BX66" s="92"/>
      <c r="BY66" s="92"/>
      <c r="BZ66" s="9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1"/>
      <c r="BM67" s="92"/>
      <c r="BN67" s="92"/>
      <c r="BO67" s="92"/>
      <c r="BP67" s="92"/>
      <c r="BQ67" s="92"/>
      <c r="BR67" s="92"/>
      <c r="BS67" s="92"/>
      <c r="BT67" s="92"/>
      <c r="BU67" s="92"/>
      <c r="BV67" s="92"/>
      <c r="BW67" s="92"/>
      <c r="BX67" s="92"/>
      <c r="BY67" s="92"/>
      <c r="BZ67" s="9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1"/>
      <c r="BM68" s="92"/>
      <c r="BN68" s="92"/>
      <c r="BO68" s="92"/>
      <c r="BP68" s="92"/>
      <c r="BQ68" s="92"/>
      <c r="BR68" s="92"/>
      <c r="BS68" s="92"/>
      <c r="BT68" s="92"/>
      <c r="BU68" s="92"/>
      <c r="BV68" s="92"/>
      <c r="BW68" s="92"/>
      <c r="BX68" s="92"/>
      <c r="BY68" s="92"/>
      <c r="BZ68" s="9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1"/>
      <c r="BM69" s="92"/>
      <c r="BN69" s="92"/>
      <c r="BO69" s="92"/>
      <c r="BP69" s="92"/>
      <c r="BQ69" s="92"/>
      <c r="BR69" s="92"/>
      <c r="BS69" s="92"/>
      <c r="BT69" s="92"/>
      <c r="BU69" s="92"/>
      <c r="BV69" s="92"/>
      <c r="BW69" s="92"/>
      <c r="BX69" s="92"/>
      <c r="BY69" s="92"/>
      <c r="BZ69" s="9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1"/>
      <c r="BM70" s="92"/>
      <c r="BN70" s="92"/>
      <c r="BO70" s="92"/>
      <c r="BP70" s="92"/>
      <c r="BQ70" s="92"/>
      <c r="BR70" s="92"/>
      <c r="BS70" s="92"/>
      <c r="BT70" s="92"/>
      <c r="BU70" s="92"/>
      <c r="BV70" s="92"/>
      <c r="BW70" s="92"/>
      <c r="BX70" s="92"/>
      <c r="BY70" s="92"/>
      <c r="BZ70" s="9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1"/>
      <c r="BM71" s="92"/>
      <c r="BN71" s="92"/>
      <c r="BO71" s="92"/>
      <c r="BP71" s="92"/>
      <c r="BQ71" s="92"/>
      <c r="BR71" s="92"/>
      <c r="BS71" s="92"/>
      <c r="BT71" s="92"/>
      <c r="BU71" s="92"/>
      <c r="BV71" s="92"/>
      <c r="BW71" s="92"/>
      <c r="BX71" s="92"/>
      <c r="BY71" s="92"/>
      <c r="BZ71" s="9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1"/>
      <c r="BM72" s="92"/>
      <c r="BN72" s="92"/>
      <c r="BO72" s="92"/>
      <c r="BP72" s="92"/>
      <c r="BQ72" s="92"/>
      <c r="BR72" s="92"/>
      <c r="BS72" s="92"/>
      <c r="BT72" s="92"/>
      <c r="BU72" s="92"/>
      <c r="BV72" s="92"/>
      <c r="BW72" s="92"/>
      <c r="BX72" s="92"/>
      <c r="BY72" s="92"/>
      <c r="BZ72" s="9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1"/>
      <c r="BM73" s="92"/>
      <c r="BN73" s="92"/>
      <c r="BO73" s="92"/>
      <c r="BP73" s="92"/>
      <c r="BQ73" s="92"/>
      <c r="BR73" s="92"/>
      <c r="BS73" s="92"/>
      <c r="BT73" s="92"/>
      <c r="BU73" s="92"/>
      <c r="BV73" s="92"/>
      <c r="BW73" s="92"/>
      <c r="BX73" s="92"/>
      <c r="BY73" s="92"/>
      <c r="BZ73" s="9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1"/>
      <c r="BM74" s="92"/>
      <c r="BN74" s="92"/>
      <c r="BO74" s="92"/>
      <c r="BP74" s="92"/>
      <c r="BQ74" s="92"/>
      <c r="BR74" s="92"/>
      <c r="BS74" s="92"/>
      <c r="BT74" s="92"/>
      <c r="BU74" s="92"/>
      <c r="BV74" s="92"/>
      <c r="BW74" s="92"/>
      <c r="BX74" s="92"/>
      <c r="BY74" s="92"/>
      <c r="BZ74" s="9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1"/>
      <c r="BM75" s="92"/>
      <c r="BN75" s="92"/>
      <c r="BO75" s="92"/>
      <c r="BP75" s="92"/>
      <c r="BQ75" s="92"/>
      <c r="BR75" s="92"/>
      <c r="BS75" s="92"/>
      <c r="BT75" s="92"/>
      <c r="BU75" s="92"/>
      <c r="BV75" s="92"/>
      <c r="BW75" s="92"/>
      <c r="BX75" s="92"/>
      <c r="BY75" s="92"/>
      <c r="BZ75" s="9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1"/>
      <c r="BM76" s="92"/>
      <c r="BN76" s="92"/>
      <c r="BO76" s="92"/>
      <c r="BP76" s="92"/>
      <c r="BQ76" s="92"/>
      <c r="BR76" s="92"/>
      <c r="BS76" s="92"/>
      <c r="BT76" s="92"/>
      <c r="BU76" s="92"/>
      <c r="BV76" s="92"/>
      <c r="BW76" s="92"/>
      <c r="BX76" s="92"/>
      <c r="BY76" s="92"/>
      <c r="BZ76" s="9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1"/>
      <c r="BM77" s="92"/>
      <c r="BN77" s="92"/>
      <c r="BO77" s="92"/>
      <c r="BP77" s="92"/>
      <c r="BQ77" s="92"/>
      <c r="BR77" s="92"/>
      <c r="BS77" s="92"/>
      <c r="BT77" s="92"/>
      <c r="BU77" s="92"/>
      <c r="BV77" s="92"/>
      <c r="BW77" s="92"/>
      <c r="BX77" s="92"/>
      <c r="BY77" s="92"/>
      <c r="BZ77" s="9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1"/>
      <c r="BM78" s="92"/>
      <c r="BN78" s="92"/>
      <c r="BO78" s="92"/>
      <c r="BP78" s="92"/>
      <c r="BQ78" s="92"/>
      <c r="BR78" s="92"/>
      <c r="BS78" s="92"/>
      <c r="BT78" s="92"/>
      <c r="BU78" s="92"/>
      <c r="BV78" s="92"/>
      <c r="BW78" s="92"/>
      <c r="BX78" s="92"/>
      <c r="BY78" s="92"/>
      <c r="BZ78" s="9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1"/>
      <c r="BM79" s="92"/>
      <c r="BN79" s="92"/>
      <c r="BO79" s="92"/>
      <c r="BP79" s="92"/>
      <c r="BQ79" s="92"/>
      <c r="BR79" s="92"/>
      <c r="BS79" s="92"/>
      <c r="BT79" s="92"/>
      <c r="BU79" s="92"/>
      <c r="BV79" s="92"/>
      <c r="BW79" s="92"/>
      <c r="BX79" s="92"/>
      <c r="BY79" s="92"/>
      <c r="BZ79" s="9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1"/>
      <c r="BM80" s="92"/>
      <c r="BN80" s="92"/>
      <c r="BO80" s="92"/>
      <c r="BP80" s="92"/>
      <c r="BQ80" s="92"/>
      <c r="BR80" s="92"/>
      <c r="BS80" s="92"/>
      <c r="BT80" s="92"/>
      <c r="BU80" s="92"/>
      <c r="BV80" s="92"/>
      <c r="BW80" s="92"/>
      <c r="BX80" s="92"/>
      <c r="BY80" s="92"/>
      <c r="BZ80" s="9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1"/>
      <c r="BM81" s="92"/>
      <c r="BN81" s="92"/>
      <c r="BO81" s="92"/>
      <c r="BP81" s="92"/>
      <c r="BQ81" s="92"/>
      <c r="BR81" s="92"/>
      <c r="BS81" s="92"/>
      <c r="BT81" s="92"/>
      <c r="BU81" s="92"/>
      <c r="BV81" s="92"/>
      <c r="BW81" s="92"/>
      <c r="BX81" s="92"/>
      <c r="BY81" s="92"/>
      <c r="BZ81" s="9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4"/>
      <c r="BM82" s="95"/>
      <c r="BN82" s="95"/>
      <c r="BO82" s="95"/>
      <c r="BP82" s="95"/>
      <c r="BQ82" s="95"/>
      <c r="BR82" s="95"/>
      <c r="BS82" s="95"/>
      <c r="BT82" s="95"/>
      <c r="BU82" s="95"/>
      <c r="BV82" s="95"/>
      <c r="BW82" s="95"/>
      <c r="BX82" s="95"/>
      <c r="BY82" s="95"/>
      <c r="BZ82" s="9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OH6k+0zh1nm7jXP4qRY/WSRQXTNGi80/NILpWYo/RT1yS/544wnRDcxY/2PL348gBq1vkeTimwtP+kArpK2Ug==" saltValue="IZbfrcJU+qicCf/qsBoeJ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272116</v>
      </c>
      <c r="D6" s="20">
        <f t="shared" si="3"/>
        <v>46</v>
      </c>
      <c r="E6" s="20">
        <f t="shared" si="3"/>
        <v>1</v>
      </c>
      <c r="F6" s="20">
        <f t="shared" si="3"/>
        <v>0</v>
      </c>
      <c r="G6" s="20">
        <f t="shared" si="3"/>
        <v>1</v>
      </c>
      <c r="H6" s="20" t="str">
        <f t="shared" si="3"/>
        <v>大阪府　茨木市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88.86</v>
      </c>
      <c r="P6" s="21">
        <f t="shared" si="3"/>
        <v>99.86</v>
      </c>
      <c r="Q6" s="21">
        <f t="shared" si="3"/>
        <v>2035</v>
      </c>
      <c r="R6" s="21">
        <f t="shared" si="3"/>
        <v>284921</v>
      </c>
      <c r="S6" s="21">
        <f t="shared" si="3"/>
        <v>76.489999999999995</v>
      </c>
      <c r="T6" s="21">
        <f t="shared" si="3"/>
        <v>3724.94</v>
      </c>
      <c r="U6" s="21">
        <f t="shared" si="3"/>
        <v>284829</v>
      </c>
      <c r="V6" s="21">
        <f t="shared" si="3"/>
        <v>47.29</v>
      </c>
      <c r="W6" s="21">
        <f t="shared" si="3"/>
        <v>6023.03</v>
      </c>
      <c r="X6" s="22">
        <f>IF(X7="",NA(),X7)</f>
        <v>114.91</v>
      </c>
      <c r="Y6" s="22">
        <f t="shared" ref="Y6:AG6" si="4">IF(Y7="",NA(),Y7)</f>
        <v>117.71</v>
      </c>
      <c r="Z6" s="22">
        <f t="shared" si="4"/>
        <v>115.81</v>
      </c>
      <c r="AA6" s="22">
        <f t="shared" si="4"/>
        <v>113.8</v>
      </c>
      <c r="AB6" s="22">
        <f t="shared" si="4"/>
        <v>114.12</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289.70999999999998</v>
      </c>
      <c r="AU6" s="22">
        <f t="shared" ref="AU6:BC6" si="6">IF(AU7="",NA(),AU7)</f>
        <v>264.11</v>
      </c>
      <c r="AV6" s="22">
        <f t="shared" si="6"/>
        <v>247.2</v>
      </c>
      <c r="AW6" s="22">
        <f t="shared" si="6"/>
        <v>284.02999999999997</v>
      </c>
      <c r="AX6" s="22">
        <f t="shared" si="6"/>
        <v>279.14</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102.84</v>
      </c>
      <c r="BF6" s="22">
        <f t="shared" ref="BF6:BN6" si="7">IF(BF7="",NA(),BF7)</f>
        <v>89.87</v>
      </c>
      <c r="BG6" s="22">
        <f t="shared" si="7"/>
        <v>87.74</v>
      </c>
      <c r="BH6" s="22">
        <f t="shared" si="7"/>
        <v>83.14</v>
      </c>
      <c r="BI6" s="22">
        <f t="shared" si="7"/>
        <v>84.58</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103.4</v>
      </c>
      <c r="BQ6" s="22">
        <f t="shared" ref="BQ6:BY6" si="8">IF(BQ7="",NA(),BQ7)</f>
        <v>106.79</v>
      </c>
      <c r="BR6" s="22">
        <f t="shared" si="8"/>
        <v>103.57</v>
      </c>
      <c r="BS6" s="22">
        <f t="shared" si="8"/>
        <v>105.36</v>
      </c>
      <c r="BT6" s="22">
        <f t="shared" si="8"/>
        <v>99.6</v>
      </c>
      <c r="BU6" s="22">
        <f t="shared" si="8"/>
        <v>104.84</v>
      </c>
      <c r="BV6" s="22">
        <f t="shared" si="8"/>
        <v>106.11</v>
      </c>
      <c r="BW6" s="22">
        <f t="shared" si="8"/>
        <v>103.75</v>
      </c>
      <c r="BX6" s="22">
        <f t="shared" si="8"/>
        <v>105.3</v>
      </c>
      <c r="BY6" s="22">
        <f t="shared" si="8"/>
        <v>99.41</v>
      </c>
      <c r="BZ6" s="21" t="str">
        <f>IF(BZ7="","",IF(BZ7="-","【-】","【"&amp;SUBSTITUTE(TEXT(BZ7,"#,##0.00"),"-","△")&amp;"】"))</f>
        <v>【97.47】</v>
      </c>
      <c r="CA6" s="22">
        <f>IF(CA7="",NA(),CA7)</f>
        <v>142.82</v>
      </c>
      <c r="CB6" s="22">
        <f t="shared" ref="CB6:CJ6" si="9">IF(CB7="",NA(),CB7)</f>
        <v>139.52000000000001</v>
      </c>
      <c r="CC6" s="22">
        <f t="shared" si="9"/>
        <v>139.25</v>
      </c>
      <c r="CD6" s="22">
        <f t="shared" si="9"/>
        <v>140.80000000000001</v>
      </c>
      <c r="CE6" s="22">
        <f t="shared" si="9"/>
        <v>143.03</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74.73</v>
      </c>
      <c r="CM6" s="22">
        <f t="shared" ref="CM6:CU6" si="10">IF(CM7="",NA(),CM7)</f>
        <v>74.430000000000007</v>
      </c>
      <c r="CN6" s="22">
        <f t="shared" si="10"/>
        <v>76.5</v>
      </c>
      <c r="CO6" s="22">
        <f t="shared" si="10"/>
        <v>75.67</v>
      </c>
      <c r="CP6" s="22">
        <f t="shared" si="10"/>
        <v>75.319999999999993</v>
      </c>
      <c r="CQ6" s="22">
        <f t="shared" si="10"/>
        <v>62.32</v>
      </c>
      <c r="CR6" s="22">
        <f t="shared" si="10"/>
        <v>61.71</v>
      </c>
      <c r="CS6" s="22">
        <f t="shared" si="10"/>
        <v>63.12</v>
      </c>
      <c r="CT6" s="22">
        <f t="shared" si="10"/>
        <v>62.57</v>
      </c>
      <c r="CU6" s="22">
        <f t="shared" si="10"/>
        <v>61.56</v>
      </c>
      <c r="CV6" s="21" t="str">
        <f>IF(CV7="","",IF(CV7="-","【-】","【"&amp;SUBSTITUTE(TEXT(CV7,"#,##0.00"),"-","△")&amp;"】"))</f>
        <v>【59.97】</v>
      </c>
      <c r="CW6" s="22">
        <f>IF(CW7="",NA(),CW7)</f>
        <v>95.26</v>
      </c>
      <c r="CX6" s="22">
        <f t="shared" ref="CX6:DF6" si="11">IF(CX7="",NA(),CX7)</f>
        <v>94.7</v>
      </c>
      <c r="CY6" s="22">
        <f t="shared" si="11"/>
        <v>95.03</v>
      </c>
      <c r="CZ6" s="22">
        <f t="shared" si="11"/>
        <v>95.29</v>
      </c>
      <c r="DA6" s="22">
        <f t="shared" si="11"/>
        <v>95.24</v>
      </c>
      <c r="DB6" s="22">
        <f t="shared" si="11"/>
        <v>90.19</v>
      </c>
      <c r="DC6" s="22">
        <f t="shared" si="11"/>
        <v>90.03</v>
      </c>
      <c r="DD6" s="22">
        <f t="shared" si="11"/>
        <v>90.09</v>
      </c>
      <c r="DE6" s="22">
        <f t="shared" si="11"/>
        <v>90.21</v>
      </c>
      <c r="DF6" s="22">
        <f t="shared" si="11"/>
        <v>90.11</v>
      </c>
      <c r="DG6" s="21" t="str">
        <f>IF(DG7="","",IF(DG7="-","【-】","【"&amp;SUBSTITUTE(TEXT(DG7,"#,##0.00"),"-","△")&amp;"】"))</f>
        <v>【89.76】</v>
      </c>
      <c r="DH6" s="22">
        <f>IF(DH7="",NA(),DH7)</f>
        <v>45.92</v>
      </c>
      <c r="DI6" s="22">
        <f t="shared" ref="DI6:DQ6" si="12">IF(DI7="",NA(),DI7)</f>
        <v>46.94</v>
      </c>
      <c r="DJ6" s="22">
        <f t="shared" si="12"/>
        <v>46.97</v>
      </c>
      <c r="DK6" s="22">
        <f t="shared" si="12"/>
        <v>48.28</v>
      </c>
      <c r="DL6" s="22">
        <f t="shared" si="12"/>
        <v>49.31</v>
      </c>
      <c r="DM6" s="22">
        <f t="shared" si="12"/>
        <v>48.86</v>
      </c>
      <c r="DN6" s="22">
        <f t="shared" si="12"/>
        <v>49.6</v>
      </c>
      <c r="DO6" s="22">
        <f t="shared" si="12"/>
        <v>50.31</v>
      </c>
      <c r="DP6" s="22">
        <f t="shared" si="12"/>
        <v>50.74</v>
      </c>
      <c r="DQ6" s="22">
        <f t="shared" si="12"/>
        <v>51.49</v>
      </c>
      <c r="DR6" s="21" t="str">
        <f>IF(DR7="","",IF(DR7="-","【-】","【"&amp;SUBSTITUTE(TEXT(DR7,"#,##0.00"),"-","△")&amp;"】"))</f>
        <v>【51.51】</v>
      </c>
      <c r="DS6" s="22">
        <f>IF(DS7="",NA(),DS7)</f>
        <v>14.51</v>
      </c>
      <c r="DT6" s="22">
        <f t="shared" ref="DT6:EB6" si="13">IF(DT7="",NA(),DT7)</f>
        <v>15.63</v>
      </c>
      <c r="DU6" s="22">
        <f t="shared" si="13"/>
        <v>16.73</v>
      </c>
      <c r="DV6" s="22">
        <f t="shared" si="13"/>
        <v>19.73</v>
      </c>
      <c r="DW6" s="22">
        <f t="shared" si="13"/>
        <v>20.78</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0.71</v>
      </c>
      <c r="EE6" s="22">
        <f t="shared" ref="EE6:EM6" si="14">IF(EE7="",NA(),EE7)</f>
        <v>0.75</v>
      </c>
      <c r="EF6" s="22">
        <f t="shared" si="14"/>
        <v>1.18</v>
      </c>
      <c r="EG6" s="22">
        <f t="shared" si="14"/>
        <v>0.78</v>
      </c>
      <c r="EH6" s="22">
        <f t="shared" si="14"/>
        <v>0.91</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272116</v>
      </c>
      <c r="D7" s="24">
        <v>46</v>
      </c>
      <c r="E7" s="24">
        <v>1</v>
      </c>
      <c r="F7" s="24">
        <v>0</v>
      </c>
      <c r="G7" s="24">
        <v>1</v>
      </c>
      <c r="H7" s="24" t="s">
        <v>93</v>
      </c>
      <c r="I7" s="24" t="s">
        <v>94</v>
      </c>
      <c r="J7" s="24" t="s">
        <v>95</v>
      </c>
      <c r="K7" s="24" t="s">
        <v>96</v>
      </c>
      <c r="L7" s="24" t="s">
        <v>97</v>
      </c>
      <c r="M7" s="24" t="s">
        <v>98</v>
      </c>
      <c r="N7" s="25" t="s">
        <v>99</v>
      </c>
      <c r="O7" s="25">
        <v>88.86</v>
      </c>
      <c r="P7" s="25">
        <v>99.86</v>
      </c>
      <c r="Q7" s="25">
        <v>2035</v>
      </c>
      <c r="R7" s="25">
        <v>284921</v>
      </c>
      <c r="S7" s="25">
        <v>76.489999999999995</v>
      </c>
      <c r="T7" s="25">
        <v>3724.94</v>
      </c>
      <c r="U7" s="25">
        <v>284829</v>
      </c>
      <c r="V7" s="25">
        <v>47.29</v>
      </c>
      <c r="W7" s="25">
        <v>6023.03</v>
      </c>
      <c r="X7" s="25">
        <v>114.91</v>
      </c>
      <c r="Y7" s="25">
        <v>117.71</v>
      </c>
      <c r="Z7" s="25">
        <v>115.81</v>
      </c>
      <c r="AA7" s="25">
        <v>113.8</v>
      </c>
      <c r="AB7" s="25">
        <v>114.12</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289.70999999999998</v>
      </c>
      <c r="AU7" s="25">
        <v>264.11</v>
      </c>
      <c r="AV7" s="25">
        <v>247.2</v>
      </c>
      <c r="AW7" s="25">
        <v>284.02999999999997</v>
      </c>
      <c r="AX7" s="25">
        <v>279.14</v>
      </c>
      <c r="AY7" s="25">
        <v>318.89</v>
      </c>
      <c r="AZ7" s="25">
        <v>309.10000000000002</v>
      </c>
      <c r="BA7" s="25">
        <v>306.08</v>
      </c>
      <c r="BB7" s="25">
        <v>306.14999999999998</v>
      </c>
      <c r="BC7" s="25">
        <v>297.54000000000002</v>
      </c>
      <c r="BD7" s="25">
        <v>252.29</v>
      </c>
      <c r="BE7" s="25">
        <v>102.84</v>
      </c>
      <c r="BF7" s="25">
        <v>89.87</v>
      </c>
      <c r="BG7" s="25">
        <v>87.74</v>
      </c>
      <c r="BH7" s="25">
        <v>83.14</v>
      </c>
      <c r="BI7" s="25">
        <v>84.58</v>
      </c>
      <c r="BJ7" s="25">
        <v>290.07</v>
      </c>
      <c r="BK7" s="25">
        <v>290.42</v>
      </c>
      <c r="BL7" s="25">
        <v>294.66000000000003</v>
      </c>
      <c r="BM7" s="25">
        <v>285.27</v>
      </c>
      <c r="BN7" s="25">
        <v>294.73</v>
      </c>
      <c r="BO7" s="25">
        <v>268.07</v>
      </c>
      <c r="BP7" s="25">
        <v>103.4</v>
      </c>
      <c r="BQ7" s="25">
        <v>106.79</v>
      </c>
      <c r="BR7" s="25">
        <v>103.57</v>
      </c>
      <c r="BS7" s="25">
        <v>105.36</v>
      </c>
      <c r="BT7" s="25">
        <v>99.6</v>
      </c>
      <c r="BU7" s="25">
        <v>104.84</v>
      </c>
      <c r="BV7" s="25">
        <v>106.11</v>
      </c>
      <c r="BW7" s="25">
        <v>103.75</v>
      </c>
      <c r="BX7" s="25">
        <v>105.3</v>
      </c>
      <c r="BY7" s="25">
        <v>99.41</v>
      </c>
      <c r="BZ7" s="25">
        <v>97.47</v>
      </c>
      <c r="CA7" s="25">
        <v>142.82</v>
      </c>
      <c r="CB7" s="25">
        <v>139.52000000000001</v>
      </c>
      <c r="CC7" s="25">
        <v>139.25</v>
      </c>
      <c r="CD7" s="25">
        <v>140.80000000000001</v>
      </c>
      <c r="CE7" s="25">
        <v>143.03</v>
      </c>
      <c r="CF7" s="25">
        <v>161.82</v>
      </c>
      <c r="CG7" s="25">
        <v>161.03</v>
      </c>
      <c r="CH7" s="25">
        <v>159.93</v>
      </c>
      <c r="CI7" s="25">
        <v>162.77000000000001</v>
      </c>
      <c r="CJ7" s="25">
        <v>170.87</v>
      </c>
      <c r="CK7" s="25">
        <v>174.75</v>
      </c>
      <c r="CL7" s="25">
        <v>74.73</v>
      </c>
      <c r="CM7" s="25">
        <v>74.430000000000007</v>
      </c>
      <c r="CN7" s="25">
        <v>76.5</v>
      </c>
      <c r="CO7" s="25">
        <v>75.67</v>
      </c>
      <c r="CP7" s="25">
        <v>75.319999999999993</v>
      </c>
      <c r="CQ7" s="25">
        <v>62.32</v>
      </c>
      <c r="CR7" s="25">
        <v>61.71</v>
      </c>
      <c r="CS7" s="25">
        <v>63.12</v>
      </c>
      <c r="CT7" s="25">
        <v>62.57</v>
      </c>
      <c r="CU7" s="25">
        <v>61.56</v>
      </c>
      <c r="CV7" s="25">
        <v>59.97</v>
      </c>
      <c r="CW7" s="25">
        <v>95.26</v>
      </c>
      <c r="CX7" s="25">
        <v>94.7</v>
      </c>
      <c r="CY7" s="25">
        <v>95.03</v>
      </c>
      <c r="CZ7" s="25">
        <v>95.29</v>
      </c>
      <c r="DA7" s="25">
        <v>95.24</v>
      </c>
      <c r="DB7" s="25">
        <v>90.19</v>
      </c>
      <c r="DC7" s="25">
        <v>90.03</v>
      </c>
      <c r="DD7" s="25">
        <v>90.09</v>
      </c>
      <c r="DE7" s="25">
        <v>90.21</v>
      </c>
      <c r="DF7" s="25">
        <v>90.11</v>
      </c>
      <c r="DG7" s="25">
        <v>89.76</v>
      </c>
      <c r="DH7" s="25">
        <v>45.92</v>
      </c>
      <c r="DI7" s="25">
        <v>46.94</v>
      </c>
      <c r="DJ7" s="25">
        <v>46.97</v>
      </c>
      <c r="DK7" s="25">
        <v>48.28</v>
      </c>
      <c r="DL7" s="25">
        <v>49.31</v>
      </c>
      <c r="DM7" s="25">
        <v>48.86</v>
      </c>
      <c r="DN7" s="25">
        <v>49.6</v>
      </c>
      <c r="DO7" s="25">
        <v>50.31</v>
      </c>
      <c r="DP7" s="25">
        <v>50.74</v>
      </c>
      <c r="DQ7" s="25">
        <v>51.49</v>
      </c>
      <c r="DR7" s="25">
        <v>51.51</v>
      </c>
      <c r="DS7" s="25">
        <v>14.51</v>
      </c>
      <c r="DT7" s="25">
        <v>15.63</v>
      </c>
      <c r="DU7" s="25">
        <v>16.73</v>
      </c>
      <c r="DV7" s="25">
        <v>19.73</v>
      </c>
      <c r="DW7" s="25">
        <v>20.78</v>
      </c>
      <c r="DX7" s="25">
        <v>18.510000000000002</v>
      </c>
      <c r="DY7" s="25">
        <v>20.49</v>
      </c>
      <c r="DZ7" s="25">
        <v>21.34</v>
      </c>
      <c r="EA7" s="25">
        <v>23.27</v>
      </c>
      <c r="EB7" s="25">
        <v>25.18</v>
      </c>
      <c r="EC7" s="25">
        <v>23.75</v>
      </c>
      <c r="ED7" s="25">
        <v>0.71</v>
      </c>
      <c r="EE7" s="25">
        <v>0.75</v>
      </c>
      <c r="EF7" s="25">
        <v>1.18</v>
      </c>
      <c r="EG7" s="25">
        <v>0.78</v>
      </c>
      <c r="EH7" s="25">
        <v>0.91</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