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tabRatio="853" activeTab="0"/>
  </bookViews>
  <sheets>
    <sheet name="★基礎情報入力" sheetId="1" r:id="rId1"/>
    <sheet name="★様式2-1(入力あり)" sheetId="2" r:id="rId2"/>
    <sheet name="様式2-2（入力あり）" sheetId="3" r:id="rId3"/>
    <sheet name="★様式2-3-1（診断・要緊急安全確認）（入力あり）" sheetId="4" r:id="rId4"/>
    <sheet name="★様式2-3-1(診断・要安全確認計画）（入力あり）" sheetId="5" r:id="rId5"/>
    <sheet name="★様式2-3-2（設計・要緊急安全確認）（入力あり）" sheetId="6" r:id="rId6"/>
    <sheet name="★様式2-3-2（設計・要安全確認計画）（入力あり）" sheetId="7" r:id="rId7"/>
    <sheet name="★様式2-3-3（改修・要緊急安全確認）（入力あり）" sheetId="8" r:id="rId8"/>
    <sheet name="★様式2-3-3（改修・要安全確認計画）（入力あり）" sheetId="9" r:id="rId9"/>
    <sheet name="様式2-4（入力あり）" sheetId="10" r:id="rId10"/>
    <sheet name="様式3" sheetId="11" r:id="rId11"/>
    <sheet name="様式3-1-1 ｲ（診断・要緊急安全確認）" sheetId="12" r:id="rId12"/>
    <sheet name="★様式3-1-1 ﾛ（診断・要緊急安全確認）" sheetId="13" r:id="rId13"/>
    <sheet name="様式3-1-2（設計・要緊急安全確認）" sheetId="14" r:id="rId14"/>
    <sheet name="様式3-2-1 ｲ（診断・要安全確認計画）" sheetId="15" r:id="rId15"/>
    <sheet name="★様式3-2-1 ﾛ（診断・要安全確認計画）" sheetId="16" r:id="rId16"/>
    <sheet name="様式3-2-2（設計・要安全確認計画）" sheetId="17" r:id="rId17"/>
    <sheet name="様式3-3 ｲ（改修・要緊急安全確認）" sheetId="18" r:id="rId18"/>
    <sheet name="様式3-3 ﾛ（改修・要緊急安全確認）" sheetId="19" r:id="rId19"/>
    <sheet name="様式3-4 ｲ（改修・要安全確認計画）" sheetId="20" r:id="rId20"/>
    <sheet name="様式3-4 ﾛ（改修・要安全確認計画）" sheetId="21" r:id="rId21"/>
    <sheet name="様式４（入力あり）" sheetId="22" r:id="rId22"/>
  </sheets>
  <definedNames>
    <definedName name="_xlnm.Print_Area" localSheetId="0">'★基礎情報入力'!$A$1:$W$109</definedName>
    <definedName name="_xlnm.Print_Area" localSheetId="1">'★様式2-1(入力あり)'!$A$1:$H$39</definedName>
    <definedName name="_xlnm.Print_Area" localSheetId="4">'★様式2-3-1(診断・要安全確認計画）（入力あり）'!$A$1:$K$390</definedName>
    <definedName name="_xlnm.Print_Area" localSheetId="3">'★様式2-3-1（診断・要緊急安全確認）（入力あり）'!$A$1:$K$390</definedName>
    <definedName name="_xlnm.Print_Area" localSheetId="6">'★様式2-3-2（設計・要安全確認計画）（入力あり）'!$A$1:$K$390</definedName>
    <definedName name="_xlnm.Print_Area" localSheetId="5">'★様式2-3-2（設計・要緊急安全確認）（入力あり）'!$A$1:$K$390</definedName>
    <definedName name="_xlnm.Print_Area" localSheetId="8">'★様式2-3-3（改修・要安全確認計画）（入力あり）'!$A$1:$K$390</definedName>
    <definedName name="_xlnm.Print_Area" localSheetId="7">'★様式2-3-3（改修・要緊急安全確認）（入力あり）'!$A$1:$K$389</definedName>
    <definedName name="_xlnm.Print_Area" localSheetId="12">'★様式3-1-1 ﾛ（診断・要緊急安全確認）'!$A$1:$M$182</definedName>
    <definedName name="_xlnm.Print_Area" localSheetId="15">'★様式3-2-1 ﾛ（診断・要安全確認計画）'!$A$1:$M$29</definedName>
    <definedName name="_xlnm.Print_Area" localSheetId="2">'様式2-2（入力あり）'!$A$1:$F$29</definedName>
    <definedName name="_xlnm.Print_Area" localSheetId="9">'様式2-4（入力あり）'!$A$1:$H$489</definedName>
    <definedName name="_xlnm.Print_Area" localSheetId="11">'様式3-1-1 ｲ（診断・要緊急安全確認）'!$A$1:$V$30</definedName>
    <definedName name="_xlnm.Print_Area" localSheetId="13">'様式3-1-2（設計・要緊急安全確認）'!$A$1:$V$38</definedName>
    <definedName name="_xlnm.Print_Area" localSheetId="14">'様式3-2-1 ｲ（診断・要安全確認計画）'!$A$1:$V$30</definedName>
    <definedName name="_xlnm.Print_Area" localSheetId="16">'様式3-2-2（設計・要安全確認計画）'!$A$1:$V$38</definedName>
    <definedName name="_xlnm.Print_Area" localSheetId="17">'様式3-3 ｲ（改修・要緊急安全確認）'!$A$1:$V$30</definedName>
    <definedName name="_xlnm.Print_Area" localSheetId="18">'様式3-3 ﾛ（改修・要緊急安全確認）'!$A$1:$L$102</definedName>
    <definedName name="_xlnm.Print_Area" localSheetId="19">'様式3-4 ｲ（改修・要安全確認計画）'!$A$1:$V$30</definedName>
    <definedName name="_xlnm.Print_Area" localSheetId="20">'様式3-4 ﾛ（改修・要安全確認計画）'!$A$1:$L$102</definedName>
    <definedName name="_xlnm.Print_Titles" localSheetId="12">'★様式3-1-1 ﾛ（診断・要緊急安全確認）'!$1:$3</definedName>
    <definedName name="_xlnm.Print_Titles" localSheetId="15">'★様式3-2-1 ﾛ（診断・要安全確認計画）'!$1:$3</definedName>
    <definedName name="_xlnm.Print_Titles" localSheetId="18">'様式3-3 ﾛ（改修・要緊急安全確認）'!$1:$3</definedName>
    <definedName name="_xlnm.Print_Titles" localSheetId="20">'様式3-4 ﾛ（改修・要安全確認計画）'!$1:$3</definedName>
  </definedNames>
  <calcPr fullCalcOnLoad="1"/>
</workbook>
</file>

<file path=xl/comments1.xml><?xml version="1.0" encoding="utf-8"?>
<comments xmlns="http://schemas.openxmlformats.org/spreadsheetml/2006/main">
  <authors>
    <author>関東地方整備局</author>
  </authors>
  <commentList>
    <comment ref="D4" authorId="0">
      <text>
        <r>
          <rPr>
            <b/>
            <sz val="9"/>
            <rFont val="ＭＳ Ｐゴシック"/>
            <family val="3"/>
          </rPr>
          <t>法人名・団体名を記入
個人の場合は不要</t>
        </r>
        <r>
          <rPr>
            <sz val="9"/>
            <rFont val="ＭＳ Ｐゴシック"/>
            <family val="3"/>
          </rPr>
          <t xml:space="preserve">
</t>
        </r>
      </text>
    </comment>
    <comment ref="D5" authorId="0">
      <text>
        <r>
          <rPr>
            <b/>
            <sz val="9"/>
            <rFont val="ＭＳ Ｐゴシック"/>
            <family val="3"/>
          </rPr>
          <t>法人・団体等の代表者の役職及び氏名を記入
個人の場合は、氏名を記入</t>
        </r>
        <r>
          <rPr>
            <sz val="9"/>
            <rFont val="ＭＳ Ｐゴシック"/>
            <family val="3"/>
          </rPr>
          <t xml:space="preserve">
</t>
        </r>
      </text>
    </comment>
    <comment ref="D16" authorId="0">
      <text>
        <r>
          <rPr>
            <b/>
            <sz val="9"/>
            <rFont val="ＭＳ Ｐゴシック"/>
            <family val="3"/>
          </rPr>
          <t>見積書等から耐震診断移用する費用の総額を記入</t>
        </r>
        <r>
          <rPr>
            <sz val="9"/>
            <rFont val="ＭＳ Ｐゴシック"/>
            <family val="3"/>
          </rPr>
          <t xml:space="preserve">
</t>
        </r>
      </text>
    </comment>
    <comment ref="D17" authorId="0">
      <text>
        <r>
          <rPr>
            <b/>
            <sz val="9"/>
            <rFont val="ＭＳ Ｐゴシック"/>
            <family val="3"/>
          </rPr>
          <t>地方公共団体から対象建築物について補助を受ける金額を記入</t>
        </r>
      </text>
    </comment>
    <comment ref="D18"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24"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26" authorId="0">
      <text>
        <r>
          <rPr>
            <b/>
            <sz val="9"/>
            <rFont val="ＭＳ Ｐゴシック"/>
            <family val="3"/>
          </rPr>
          <t>地方公共団体から対象建築物について補助を受ける金額を記入</t>
        </r>
      </text>
    </comment>
    <comment ref="N27"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33"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35" authorId="0">
      <text>
        <r>
          <rPr>
            <b/>
            <sz val="9"/>
            <rFont val="ＭＳ Ｐゴシック"/>
            <family val="3"/>
          </rPr>
          <t>地方公共団体から対象建築物について補助を受ける金額を記入</t>
        </r>
      </text>
    </comment>
    <comment ref="N36"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42"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44" authorId="0">
      <text>
        <r>
          <rPr>
            <b/>
            <sz val="9"/>
            <rFont val="ＭＳ Ｐゴシック"/>
            <family val="3"/>
          </rPr>
          <t>地方公共団体から対象建築物について補助を受ける金額を記入</t>
        </r>
      </text>
    </comment>
    <comment ref="N45"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51"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53" authorId="0">
      <text>
        <r>
          <rPr>
            <b/>
            <sz val="9"/>
            <rFont val="ＭＳ Ｐゴシック"/>
            <family val="3"/>
          </rPr>
          <t>地方公共団体から対象建築物について補助を受ける金額を記入</t>
        </r>
      </text>
    </comment>
    <comment ref="N54"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60"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62" authorId="0">
      <text>
        <r>
          <rPr>
            <b/>
            <sz val="9"/>
            <rFont val="ＭＳ Ｐゴシック"/>
            <family val="3"/>
          </rPr>
          <t>地方公共団体から対象建築物について補助を受ける金額を記入</t>
        </r>
      </text>
    </comment>
    <comment ref="N63"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69"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71" authorId="0">
      <text>
        <r>
          <rPr>
            <b/>
            <sz val="9"/>
            <rFont val="ＭＳ Ｐゴシック"/>
            <family val="3"/>
          </rPr>
          <t>地方公共団体から対象建築物について補助を受ける金額を記入</t>
        </r>
      </text>
    </comment>
    <comment ref="N72"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78"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80" authorId="0">
      <text>
        <r>
          <rPr>
            <b/>
            <sz val="9"/>
            <rFont val="ＭＳ Ｐゴシック"/>
            <family val="3"/>
          </rPr>
          <t>地方公共団体から対象建築物について補助を受ける金額を記入</t>
        </r>
      </text>
    </comment>
    <comment ref="N81"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87"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89" authorId="0">
      <text>
        <r>
          <rPr>
            <b/>
            <sz val="9"/>
            <rFont val="ＭＳ Ｐゴシック"/>
            <family val="3"/>
          </rPr>
          <t>地方公共団体から対象建築物について補助を受ける金額を記入</t>
        </r>
      </text>
    </comment>
    <comment ref="N90"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96"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98" authorId="0">
      <text>
        <r>
          <rPr>
            <b/>
            <sz val="9"/>
            <rFont val="ＭＳ Ｐゴシック"/>
            <family val="3"/>
          </rPr>
          <t>地方公共団体から対象建築物について補助を受ける金額を記入</t>
        </r>
      </text>
    </comment>
    <comment ref="N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16" authorId="0">
      <text>
        <r>
          <rPr>
            <b/>
            <sz val="9"/>
            <rFont val="ＭＳ Ｐゴシック"/>
            <family val="3"/>
          </rPr>
          <t>見積書等から耐震化のための計画策定（耐震補強設計）に要する費用の総額を記入</t>
        </r>
      </text>
    </comment>
    <comment ref="L17" authorId="0">
      <text>
        <r>
          <rPr>
            <b/>
            <sz val="9"/>
            <rFont val="ＭＳ Ｐゴシック"/>
            <family val="3"/>
          </rPr>
          <t>地方公共団体から対象建築物について補助を受ける金額を記入</t>
        </r>
      </text>
    </comment>
    <comment ref="L18"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24"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25" authorId="0">
      <text>
        <r>
          <rPr>
            <b/>
            <sz val="9"/>
            <rFont val="ＭＳ Ｐゴシック"/>
            <family val="3"/>
          </rPr>
          <t>見積書等から耐震化のための計画策定（耐震補強設計）に要する費用の総額を記入</t>
        </r>
      </text>
    </comment>
    <comment ref="L26" authorId="0">
      <text>
        <r>
          <rPr>
            <b/>
            <sz val="9"/>
            <rFont val="ＭＳ Ｐゴシック"/>
            <family val="3"/>
          </rPr>
          <t>地方公共団体から対象建築物について補助を受ける金額を記入</t>
        </r>
      </text>
    </comment>
    <comment ref="L27"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33"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34" authorId="0">
      <text>
        <r>
          <rPr>
            <b/>
            <sz val="9"/>
            <rFont val="ＭＳ Ｐゴシック"/>
            <family val="3"/>
          </rPr>
          <t>見積書等から耐震化のための計画策定（耐震補強設計）に要する費用の総額を記入</t>
        </r>
      </text>
    </comment>
    <comment ref="L35" authorId="0">
      <text>
        <r>
          <rPr>
            <b/>
            <sz val="9"/>
            <rFont val="ＭＳ Ｐゴシック"/>
            <family val="3"/>
          </rPr>
          <t>地方公共団体から対象建築物について補助を受ける金額を記入</t>
        </r>
      </text>
    </comment>
    <comment ref="L36"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42"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43" authorId="0">
      <text>
        <r>
          <rPr>
            <b/>
            <sz val="9"/>
            <rFont val="ＭＳ Ｐゴシック"/>
            <family val="3"/>
          </rPr>
          <t>見積書等から耐震化のための計画策定（耐震補強設計）に要する費用の総額を記入</t>
        </r>
      </text>
    </comment>
    <comment ref="L44" authorId="0">
      <text>
        <r>
          <rPr>
            <b/>
            <sz val="9"/>
            <rFont val="ＭＳ Ｐゴシック"/>
            <family val="3"/>
          </rPr>
          <t>地方公共団体から対象建築物について補助を受ける金額を記入</t>
        </r>
      </text>
    </comment>
    <comment ref="L45"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51"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52" authorId="0">
      <text>
        <r>
          <rPr>
            <b/>
            <sz val="9"/>
            <rFont val="ＭＳ Ｐゴシック"/>
            <family val="3"/>
          </rPr>
          <t>見積書等から耐震化のための計画策定（耐震補強設計）に要する費用の総額を記入</t>
        </r>
      </text>
    </comment>
    <comment ref="L53" authorId="0">
      <text>
        <r>
          <rPr>
            <b/>
            <sz val="9"/>
            <rFont val="ＭＳ Ｐゴシック"/>
            <family val="3"/>
          </rPr>
          <t>地方公共団体から対象建築物について補助を受ける金額を記入</t>
        </r>
      </text>
    </comment>
    <comment ref="L54"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60"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61" authorId="0">
      <text>
        <r>
          <rPr>
            <b/>
            <sz val="9"/>
            <rFont val="ＭＳ Ｐゴシック"/>
            <family val="3"/>
          </rPr>
          <t>見積書等から耐震化のための計画策定（耐震補強設計）に要する費用の総額を記入</t>
        </r>
      </text>
    </comment>
    <comment ref="L62" authorId="0">
      <text>
        <r>
          <rPr>
            <b/>
            <sz val="9"/>
            <rFont val="ＭＳ Ｐゴシック"/>
            <family val="3"/>
          </rPr>
          <t>地方公共団体から対象建築物について補助を受ける金額を記入</t>
        </r>
      </text>
    </comment>
    <comment ref="L63"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69"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70" authorId="0">
      <text>
        <r>
          <rPr>
            <b/>
            <sz val="9"/>
            <rFont val="ＭＳ Ｐゴシック"/>
            <family val="3"/>
          </rPr>
          <t>見積書等から耐震化のための計画策定（耐震補強設計）に要する費用の総額を記入</t>
        </r>
      </text>
    </comment>
    <comment ref="L71" authorId="0">
      <text>
        <r>
          <rPr>
            <b/>
            <sz val="9"/>
            <rFont val="ＭＳ Ｐゴシック"/>
            <family val="3"/>
          </rPr>
          <t>地方公共団体から対象建築物について補助を受ける金額を記入</t>
        </r>
      </text>
    </comment>
    <comment ref="L72"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78"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79" authorId="0">
      <text>
        <r>
          <rPr>
            <b/>
            <sz val="9"/>
            <rFont val="ＭＳ Ｐゴシック"/>
            <family val="3"/>
          </rPr>
          <t>見積書等から耐震化のための計画策定（耐震補強設計）に要する費用の総額を記入</t>
        </r>
      </text>
    </comment>
    <comment ref="L80" authorId="0">
      <text>
        <r>
          <rPr>
            <b/>
            <sz val="9"/>
            <rFont val="ＭＳ Ｐゴシック"/>
            <family val="3"/>
          </rPr>
          <t>地方公共団体から対象建築物について補助を受ける金額を記入</t>
        </r>
      </text>
    </comment>
    <comment ref="L81"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87"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88" authorId="0">
      <text>
        <r>
          <rPr>
            <b/>
            <sz val="9"/>
            <rFont val="ＭＳ Ｐゴシック"/>
            <family val="3"/>
          </rPr>
          <t>見積書等から見積書等から耐震化のための計画策定（耐震補強設計）に要する費用の総額を記入</t>
        </r>
      </text>
    </comment>
    <comment ref="L89" authorId="0">
      <text>
        <r>
          <rPr>
            <b/>
            <sz val="9"/>
            <rFont val="ＭＳ Ｐゴシック"/>
            <family val="3"/>
          </rPr>
          <t>地方公共団体から対象建築物について補助を受ける金額を記入</t>
        </r>
      </text>
    </comment>
    <comment ref="L90"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L96"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L97" authorId="0">
      <text>
        <r>
          <rPr>
            <b/>
            <sz val="9"/>
            <rFont val="ＭＳ Ｐゴシック"/>
            <family val="3"/>
          </rPr>
          <t>見積書等から耐震化のための計画策定（耐震補強設計）に要する費用の総額を記入</t>
        </r>
      </text>
    </comment>
    <comment ref="L98" authorId="0">
      <text>
        <r>
          <rPr>
            <b/>
            <sz val="9"/>
            <rFont val="ＭＳ Ｐゴシック"/>
            <family val="3"/>
          </rPr>
          <t>地方公共団体から対象建築物について補助を受ける金額を記入</t>
        </r>
      </text>
    </comment>
    <comment ref="L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17" authorId="0">
      <text>
        <r>
          <rPr>
            <b/>
            <sz val="9"/>
            <rFont val="ＭＳ Ｐゴシック"/>
            <family val="3"/>
          </rPr>
          <t>見積書等から耐震改修工事に要する費用の総額を記入</t>
        </r>
      </text>
    </comment>
    <comment ref="T18" authorId="0">
      <text>
        <r>
          <rPr>
            <b/>
            <sz val="9"/>
            <rFont val="ＭＳ Ｐゴシック"/>
            <family val="3"/>
          </rPr>
          <t>地方公共団体から対象建築物について補助を受ける金額を記入</t>
        </r>
      </text>
    </comment>
    <comment ref="T1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2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2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27" authorId="0">
      <text>
        <r>
          <rPr>
            <b/>
            <sz val="9"/>
            <rFont val="ＭＳ Ｐゴシック"/>
            <family val="3"/>
          </rPr>
          <t>見積書等から耐震改修工事に要する費用の総額を記入</t>
        </r>
        <r>
          <rPr>
            <sz val="9"/>
            <rFont val="ＭＳ Ｐゴシック"/>
            <family val="3"/>
          </rPr>
          <t xml:space="preserve">
</t>
        </r>
      </text>
    </comment>
    <comment ref="V27" authorId="0">
      <text>
        <r>
          <rPr>
            <b/>
            <sz val="9"/>
            <rFont val="ＭＳ Ｐゴシック"/>
            <family val="3"/>
          </rPr>
          <t>見積書等から耐震改修工事に要する費用の総額を記入</t>
        </r>
      </text>
    </comment>
    <comment ref="T28" authorId="0">
      <text>
        <r>
          <rPr>
            <b/>
            <sz val="9"/>
            <rFont val="ＭＳ Ｐゴシック"/>
            <family val="3"/>
          </rPr>
          <t>地方公共団体から対象建築物について補助を受ける金額を記入</t>
        </r>
      </text>
    </comment>
    <comment ref="V28" authorId="0">
      <text>
        <r>
          <rPr>
            <b/>
            <sz val="9"/>
            <rFont val="ＭＳ Ｐゴシック"/>
            <family val="3"/>
          </rPr>
          <t>地方公共団体から対象建築物について補助を受ける金額を記入</t>
        </r>
      </text>
    </comment>
    <comment ref="T2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2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3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3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37" authorId="0">
      <text>
        <r>
          <rPr>
            <b/>
            <sz val="9"/>
            <rFont val="ＭＳ Ｐゴシック"/>
            <family val="3"/>
          </rPr>
          <t>見積書等から耐震改修工事に要する費用の総額を記入</t>
        </r>
      </text>
    </comment>
    <comment ref="V37" authorId="0">
      <text>
        <r>
          <rPr>
            <b/>
            <sz val="9"/>
            <rFont val="ＭＳ Ｐゴシック"/>
            <family val="3"/>
          </rPr>
          <t>見積書等から耐震改修工事に要する費用の総額を記入</t>
        </r>
      </text>
    </comment>
    <comment ref="T38" authorId="0">
      <text>
        <r>
          <rPr>
            <b/>
            <sz val="9"/>
            <rFont val="ＭＳ Ｐゴシック"/>
            <family val="3"/>
          </rPr>
          <t>地方公共団体から対象建築物について補助を受ける金額を記入</t>
        </r>
      </text>
    </comment>
    <comment ref="V38" authorId="0">
      <text>
        <r>
          <rPr>
            <b/>
            <sz val="9"/>
            <rFont val="ＭＳ Ｐゴシック"/>
            <family val="3"/>
          </rPr>
          <t>地方公共団体から対象建築物について補助を受ける金額を記入</t>
        </r>
      </text>
    </comment>
    <comment ref="T3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3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4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4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47" authorId="0">
      <text>
        <r>
          <rPr>
            <b/>
            <sz val="9"/>
            <rFont val="ＭＳ Ｐゴシック"/>
            <family val="3"/>
          </rPr>
          <t>見積書等から耐震改修工事に要する費用の総額を記入</t>
        </r>
      </text>
    </comment>
    <comment ref="V47" authorId="0">
      <text>
        <r>
          <rPr>
            <b/>
            <sz val="9"/>
            <rFont val="ＭＳ Ｐゴシック"/>
            <family val="3"/>
          </rPr>
          <t>見積書等から耐震改修工事に要する費用の総額を記入</t>
        </r>
      </text>
    </comment>
    <comment ref="T48" authorId="0">
      <text>
        <r>
          <rPr>
            <b/>
            <sz val="9"/>
            <rFont val="ＭＳ Ｐゴシック"/>
            <family val="3"/>
          </rPr>
          <t>地方公共団体から対象建築物について補助を受ける金額を記入</t>
        </r>
      </text>
    </comment>
    <comment ref="V48" authorId="0">
      <text>
        <r>
          <rPr>
            <b/>
            <sz val="9"/>
            <rFont val="ＭＳ Ｐゴシック"/>
            <family val="3"/>
          </rPr>
          <t>地方公共団体から対象建築物について補助を受ける金額を記入</t>
        </r>
      </text>
    </comment>
    <comment ref="T4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4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5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5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57" authorId="0">
      <text>
        <r>
          <rPr>
            <b/>
            <sz val="9"/>
            <rFont val="ＭＳ Ｐゴシック"/>
            <family val="3"/>
          </rPr>
          <t>見積書等から耐震改修工事に要する費用の総額を記入</t>
        </r>
      </text>
    </comment>
    <comment ref="V57" authorId="0">
      <text>
        <r>
          <rPr>
            <b/>
            <sz val="9"/>
            <rFont val="ＭＳ Ｐゴシック"/>
            <family val="3"/>
          </rPr>
          <t>見積書等から耐震改修工事に要する費用の総額を記入</t>
        </r>
      </text>
    </comment>
    <comment ref="T58" authorId="0">
      <text>
        <r>
          <rPr>
            <b/>
            <sz val="9"/>
            <rFont val="ＭＳ Ｐゴシック"/>
            <family val="3"/>
          </rPr>
          <t>地方公共団体から対象建築物について補助を受ける金額を記入</t>
        </r>
      </text>
    </comment>
    <comment ref="V58" authorId="0">
      <text>
        <r>
          <rPr>
            <b/>
            <sz val="9"/>
            <rFont val="ＭＳ Ｐゴシック"/>
            <family val="3"/>
          </rPr>
          <t>地方公共団体から対象建築物について補助を受ける金額を記入</t>
        </r>
      </text>
    </comment>
    <comment ref="T5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5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6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6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67" authorId="0">
      <text>
        <r>
          <rPr>
            <b/>
            <sz val="9"/>
            <rFont val="ＭＳ Ｐゴシック"/>
            <family val="3"/>
          </rPr>
          <t>見積書等から耐震改修工事に要する費用の総額を記入</t>
        </r>
      </text>
    </comment>
    <comment ref="V67" authorId="0">
      <text>
        <r>
          <rPr>
            <b/>
            <sz val="9"/>
            <rFont val="ＭＳ Ｐゴシック"/>
            <family val="3"/>
          </rPr>
          <t>見積書等から耐震改修工事に要する費用の総額を記入</t>
        </r>
      </text>
    </comment>
    <comment ref="T68" authorId="0">
      <text>
        <r>
          <rPr>
            <b/>
            <sz val="9"/>
            <rFont val="ＭＳ Ｐゴシック"/>
            <family val="3"/>
          </rPr>
          <t>地方公共団体から対象建築物について補助を受ける金額を記入</t>
        </r>
      </text>
    </comment>
    <comment ref="V68" authorId="0">
      <text>
        <r>
          <rPr>
            <b/>
            <sz val="9"/>
            <rFont val="ＭＳ Ｐゴシック"/>
            <family val="3"/>
          </rPr>
          <t>地方公共団体から対象建築物について補助を受ける金額を記入</t>
        </r>
      </text>
    </comment>
    <comment ref="T6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6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7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7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77" authorId="0">
      <text>
        <r>
          <rPr>
            <b/>
            <sz val="9"/>
            <rFont val="ＭＳ Ｐゴシック"/>
            <family val="3"/>
          </rPr>
          <t>見積書等から耐震改修工事に要する費用の総額を記入</t>
        </r>
      </text>
    </comment>
    <comment ref="V77" authorId="0">
      <text>
        <r>
          <rPr>
            <b/>
            <sz val="9"/>
            <rFont val="ＭＳ Ｐゴシック"/>
            <family val="3"/>
          </rPr>
          <t>見積書等から耐震診断移用する費用の総額を記入</t>
        </r>
        <r>
          <rPr>
            <sz val="9"/>
            <rFont val="ＭＳ Ｐゴシック"/>
            <family val="3"/>
          </rPr>
          <t xml:space="preserve">
</t>
        </r>
      </text>
    </comment>
    <comment ref="T78" authorId="0">
      <text>
        <r>
          <rPr>
            <b/>
            <sz val="9"/>
            <rFont val="ＭＳ Ｐゴシック"/>
            <family val="3"/>
          </rPr>
          <t>地方公共団体から対象建築物について補助を受ける金額を記入</t>
        </r>
      </text>
    </comment>
    <comment ref="V78" authorId="0">
      <text>
        <r>
          <rPr>
            <b/>
            <sz val="9"/>
            <rFont val="ＭＳ Ｐゴシック"/>
            <family val="3"/>
          </rPr>
          <t>地方公共団体から対象建築物について補助を受ける金額を記入</t>
        </r>
      </text>
    </comment>
    <comment ref="T7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7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8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8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87" authorId="0">
      <text>
        <r>
          <rPr>
            <b/>
            <sz val="9"/>
            <rFont val="ＭＳ Ｐゴシック"/>
            <family val="3"/>
          </rPr>
          <t>見積書等から耐震改修工事に要する費用の総額を記入</t>
        </r>
      </text>
    </comment>
    <comment ref="V87" authorId="0">
      <text>
        <r>
          <rPr>
            <b/>
            <sz val="9"/>
            <rFont val="ＭＳ Ｐゴシック"/>
            <family val="3"/>
          </rPr>
          <t>見積書等から耐震改修工事に要する費用の総額を記入</t>
        </r>
      </text>
    </comment>
    <comment ref="T88" authorId="0">
      <text>
        <r>
          <rPr>
            <b/>
            <sz val="9"/>
            <rFont val="ＭＳ Ｐゴシック"/>
            <family val="3"/>
          </rPr>
          <t>地方公共団体から対象建築物について補助を受ける金額を記入</t>
        </r>
      </text>
    </comment>
    <comment ref="V88" authorId="0">
      <text>
        <r>
          <rPr>
            <b/>
            <sz val="9"/>
            <rFont val="ＭＳ Ｐゴシック"/>
            <family val="3"/>
          </rPr>
          <t>地方公共団体から対象建築物について補助を受ける金額を記入</t>
        </r>
      </text>
    </comment>
    <comment ref="T8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8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9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9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97" authorId="0">
      <text>
        <r>
          <rPr>
            <b/>
            <sz val="9"/>
            <rFont val="ＭＳ Ｐゴシック"/>
            <family val="3"/>
          </rPr>
          <t>見積書等から耐震改修工事に要する費用の総額を記入</t>
        </r>
      </text>
    </comment>
    <comment ref="V97" authorId="0">
      <text>
        <r>
          <rPr>
            <b/>
            <sz val="9"/>
            <rFont val="ＭＳ Ｐゴシック"/>
            <family val="3"/>
          </rPr>
          <t>見積書等から耐震改修工事に要する費用の総額を記入</t>
        </r>
      </text>
    </comment>
    <comment ref="T98" authorId="0">
      <text>
        <r>
          <rPr>
            <b/>
            <sz val="9"/>
            <rFont val="ＭＳ Ｐゴシック"/>
            <family val="3"/>
          </rPr>
          <t>地方公共団体から対象建築物について補助を受ける金額を記入</t>
        </r>
      </text>
    </comment>
    <comment ref="V98" authorId="0">
      <text>
        <r>
          <rPr>
            <b/>
            <sz val="9"/>
            <rFont val="ＭＳ Ｐゴシック"/>
            <family val="3"/>
          </rPr>
          <t>地方公共団体から対象建築物について補助を受ける金額を記入</t>
        </r>
      </text>
    </comment>
    <comment ref="T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T10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V10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T107" authorId="0">
      <text>
        <r>
          <rPr>
            <b/>
            <sz val="9"/>
            <rFont val="ＭＳ Ｐゴシック"/>
            <family val="3"/>
          </rPr>
          <t>見積書等から耐震改修工事に要する費用の総額を記入</t>
        </r>
      </text>
    </comment>
    <comment ref="V107" authorId="0">
      <text>
        <r>
          <rPr>
            <b/>
            <sz val="9"/>
            <rFont val="ＭＳ Ｐゴシック"/>
            <family val="3"/>
          </rPr>
          <t>見積書等から耐震改修工事に要する費用の総額を記入</t>
        </r>
      </text>
    </comment>
    <comment ref="T108" authorId="0">
      <text>
        <r>
          <rPr>
            <b/>
            <sz val="9"/>
            <rFont val="ＭＳ Ｐゴシック"/>
            <family val="3"/>
          </rPr>
          <t>地方公共団体から対象建築物について補助を受ける金額を記入</t>
        </r>
      </text>
    </comment>
    <comment ref="V108" authorId="0">
      <text>
        <r>
          <rPr>
            <b/>
            <sz val="9"/>
            <rFont val="ＭＳ Ｐゴシック"/>
            <family val="3"/>
          </rPr>
          <t>地方公共団体から対象建築物について補助を受ける金額を記入</t>
        </r>
      </text>
    </comment>
    <comment ref="T10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10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25" authorId="0">
      <text>
        <r>
          <rPr>
            <b/>
            <sz val="9"/>
            <rFont val="ＭＳ Ｐゴシック"/>
            <family val="3"/>
          </rPr>
          <t>見積書等から耐震化のための計画策定（耐震補強設計）に要する費用の総額を記入</t>
        </r>
      </text>
    </comment>
    <comment ref="N34" authorId="0">
      <text>
        <r>
          <rPr>
            <b/>
            <sz val="9"/>
            <rFont val="ＭＳ Ｐゴシック"/>
            <family val="3"/>
          </rPr>
          <t>見積書等から耐震化のための計画策定（耐震補強設計）に要する費用の総額を記入</t>
        </r>
      </text>
    </comment>
    <comment ref="N43" authorId="0">
      <text>
        <r>
          <rPr>
            <b/>
            <sz val="9"/>
            <rFont val="ＭＳ Ｐゴシック"/>
            <family val="3"/>
          </rPr>
          <t>見積書等から耐震化のための計画策定（耐震補強設計）に要する費用の総額を記入</t>
        </r>
      </text>
    </comment>
    <comment ref="N52" authorId="0">
      <text>
        <r>
          <rPr>
            <b/>
            <sz val="9"/>
            <rFont val="ＭＳ Ｐゴシック"/>
            <family val="3"/>
          </rPr>
          <t>見積書等から耐震化のための計画策定（耐震補強設計）に要する費用の総額を記入</t>
        </r>
      </text>
    </comment>
    <comment ref="N61" authorId="0">
      <text>
        <r>
          <rPr>
            <b/>
            <sz val="9"/>
            <rFont val="ＭＳ Ｐゴシック"/>
            <family val="3"/>
          </rPr>
          <t>見積書等から耐震化のための計画策定（耐震補強設計）に要する費用の総額を記入</t>
        </r>
      </text>
    </comment>
    <comment ref="N70" authorId="0">
      <text>
        <r>
          <rPr>
            <b/>
            <sz val="9"/>
            <rFont val="ＭＳ Ｐゴシック"/>
            <family val="3"/>
          </rPr>
          <t>見積書等から耐震化のための計画策定（耐震補強設計）に要する費用の総額を記入</t>
        </r>
      </text>
    </comment>
    <comment ref="N79" authorId="0">
      <text>
        <r>
          <rPr>
            <b/>
            <sz val="9"/>
            <rFont val="ＭＳ Ｐゴシック"/>
            <family val="3"/>
          </rPr>
          <t>見積書等から耐震化のための計画策定（耐震補強設計）に要する費用の総額を記入</t>
        </r>
      </text>
    </comment>
    <comment ref="N88" authorId="0">
      <text>
        <r>
          <rPr>
            <b/>
            <sz val="9"/>
            <rFont val="ＭＳ Ｐゴシック"/>
            <family val="3"/>
          </rPr>
          <t>見積書等から見積書等から耐震化のための計画策定（耐震補強設計）に要する費用の総額を記入</t>
        </r>
      </text>
    </comment>
    <comment ref="N97" authorId="0">
      <text>
        <r>
          <rPr>
            <b/>
            <sz val="9"/>
            <rFont val="ＭＳ Ｐゴシック"/>
            <family val="3"/>
          </rPr>
          <t>見積書等から耐震化のための計画策定（耐震補強設計）に要する費用の総額を記入</t>
        </r>
      </text>
    </comment>
    <comment ref="T16" authorId="0">
      <text>
        <r>
          <rPr>
            <b/>
            <sz val="9"/>
            <rFont val="ＭＳ Ｐゴシック"/>
            <family val="3"/>
          </rPr>
          <t>・下記以外：48,700円／㎡
・免震工法等特殊な工法：82,300円／㎡</t>
        </r>
      </text>
    </comment>
    <comment ref="V16" authorId="0">
      <text>
        <r>
          <rPr>
            <b/>
            <sz val="9"/>
            <rFont val="ＭＳ Ｐゴシック"/>
            <family val="3"/>
          </rPr>
          <t>・下記以外：48,700円／㎡
・免震工法等特殊な工法：82,300円／㎡</t>
        </r>
      </text>
    </comment>
    <comment ref="T26" authorId="0">
      <text>
        <r>
          <rPr>
            <b/>
            <sz val="9"/>
            <rFont val="ＭＳ Ｐゴシック"/>
            <family val="3"/>
          </rPr>
          <t>・下記以外：48,700円／㎡
・免震工法等特殊な工法：82,300円／㎡</t>
        </r>
      </text>
    </comment>
    <comment ref="V26" authorId="0">
      <text>
        <r>
          <rPr>
            <b/>
            <sz val="9"/>
            <rFont val="ＭＳ Ｐゴシック"/>
            <family val="3"/>
          </rPr>
          <t>・下記以外：48,700円／㎡
・免震工法等特殊な工法：82,300円／㎡</t>
        </r>
      </text>
    </comment>
    <comment ref="T36" authorId="0">
      <text>
        <r>
          <rPr>
            <b/>
            <sz val="9"/>
            <rFont val="ＭＳ Ｐゴシック"/>
            <family val="3"/>
          </rPr>
          <t>・下記以外：48,700円／㎡
・免震工法等特殊な工法：82,300円／㎡</t>
        </r>
      </text>
    </comment>
    <comment ref="V36" authorId="0">
      <text>
        <r>
          <rPr>
            <b/>
            <sz val="9"/>
            <rFont val="ＭＳ Ｐゴシック"/>
            <family val="3"/>
          </rPr>
          <t>・下記以外：48,700円／㎡
・免震工法等特殊な工法：82,300円／㎡</t>
        </r>
      </text>
    </comment>
    <comment ref="T46" authorId="0">
      <text>
        <r>
          <rPr>
            <b/>
            <sz val="9"/>
            <rFont val="ＭＳ Ｐゴシック"/>
            <family val="3"/>
          </rPr>
          <t>・下記以外：48,700円／㎡
・免震工法等特殊な工法：82,300円／㎡</t>
        </r>
      </text>
    </comment>
    <comment ref="V46" authorId="0">
      <text>
        <r>
          <rPr>
            <b/>
            <sz val="9"/>
            <rFont val="ＭＳ Ｐゴシック"/>
            <family val="3"/>
          </rPr>
          <t>・下記以外：48,700円／㎡
・免震工法等特殊な工法：82,300円／㎡</t>
        </r>
      </text>
    </comment>
    <comment ref="T56" authorId="0">
      <text>
        <r>
          <rPr>
            <b/>
            <sz val="9"/>
            <rFont val="ＭＳ Ｐゴシック"/>
            <family val="3"/>
          </rPr>
          <t>・下記以外：48,700円／㎡
・免震工法等特殊な工法：82,300円／㎡</t>
        </r>
      </text>
    </comment>
    <comment ref="V56" authorId="0">
      <text>
        <r>
          <rPr>
            <b/>
            <sz val="9"/>
            <rFont val="ＭＳ Ｐゴシック"/>
            <family val="3"/>
          </rPr>
          <t>・下記以外：48,700円／㎡
・免震工法等特殊な工法：82,300円／㎡</t>
        </r>
      </text>
    </comment>
    <comment ref="T66" authorId="0">
      <text>
        <r>
          <rPr>
            <b/>
            <sz val="9"/>
            <rFont val="ＭＳ Ｐゴシック"/>
            <family val="3"/>
          </rPr>
          <t>・下記以外：48,700円／㎡
・免震工法等特殊な工法：82,300円／㎡</t>
        </r>
      </text>
    </comment>
    <comment ref="V66" authorId="0">
      <text>
        <r>
          <rPr>
            <b/>
            <sz val="9"/>
            <rFont val="ＭＳ Ｐゴシック"/>
            <family val="3"/>
          </rPr>
          <t>・下記以外：48,700円／㎡
・免震工法等特殊な工法：82,300円／㎡</t>
        </r>
      </text>
    </comment>
    <comment ref="T76" authorId="0">
      <text>
        <r>
          <rPr>
            <b/>
            <sz val="9"/>
            <rFont val="ＭＳ Ｐゴシック"/>
            <family val="3"/>
          </rPr>
          <t>・下記以外：48,700円／㎡
・免震工法等特殊な工法：82,300円／㎡</t>
        </r>
      </text>
    </comment>
    <comment ref="V76" authorId="0">
      <text>
        <r>
          <rPr>
            <b/>
            <sz val="9"/>
            <rFont val="ＭＳ Ｐゴシック"/>
            <family val="3"/>
          </rPr>
          <t>・下記以外：48,700円／㎡
・免震工法等特殊な工法：82,300円／㎡</t>
        </r>
      </text>
    </comment>
    <comment ref="T86" authorId="0">
      <text>
        <r>
          <rPr>
            <b/>
            <sz val="9"/>
            <rFont val="ＭＳ Ｐゴシック"/>
            <family val="3"/>
          </rPr>
          <t>・下記以外：48,700円／㎡
・免震工法等特殊な工法：82,300円／㎡</t>
        </r>
      </text>
    </comment>
    <comment ref="V86" authorId="0">
      <text>
        <r>
          <rPr>
            <b/>
            <sz val="9"/>
            <rFont val="ＭＳ Ｐゴシック"/>
            <family val="3"/>
          </rPr>
          <t>・下記以外：48,700円／㎡
・免震工法等特殊な工法：82,300円／㎡</t>
        </r>
      </text>
    </comment>
    <comment ref="T96" authorId="0">
      <text>
        <r>
          <rPr>
            <b/>
            <sz val="9"/>
            <rFont val="ＭＳ Ｐゴシック"/>
            <family val="3"/>
          </rPr>
          <t>・下記以外：48,700円／㎡
・免震工法等特殊な工法：82,300円／㎡</t>
        </r>
      </text>
    </comment>
    <comment ref="V96" authorId="0">
      <text>
        <r>
          <rPr>
            <b/>
            <sz val="9"/>
            <rFont val="ＭＳ Ｐゴシック"/>
            <family val="3"/>
          </rPr>
          <t>・下記以外：48,700円／㎡
・免震工法等特殊な工法：82,300円／㎡</t>
        </r>
      </text>
    </comment>
    <comment ref="T106" authorId="0">
      <text>
        <r>
          <rPr>
            <b/>
            <sz val="9"/>
            <rFont val="ＭＳ Ｐゴシック"/>
            <family val="3"/>
          </rPr>
          <t>・下記以外：48,700円／㎡
・免震工法等特殊な工法：82,300円／㎡</t>
        </r>
      </text>
    </comment>
    <comment ref="V106" authorId="0">
      <text>
        <r>
          <rPr>
            <b/>
            <sz val="9"/>
            <rFont val="ＭＳ Ｐゴシック"/>
            <family val="3"/>
          </rPr>
          <t>・下記以外：48,700円／㎡
・免震工法等特殊な工法：82,300円／㎡</t>
        </r>
      </text>
    </comment>
    <comment ref="F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16" authorId="0">
      <text>
        <r>
          <rPr>
            <b/>
            <sz val="9"/>
            <rFont val="ＭＳ Ｐゴシック"/>
            <family val="3"/>
          </rPr>
          <t>見積書等から耐震診断移用する費用の総額を記入</t>
        </r>
        <r>
          <rPr>
            <sz val="9"/>
            <rFont val="ＭＳ Ｐゴシック"/>
            <family val="3"/>
          </rPr>
          <t xml:space="preserve">
</t>
        </r>
      </text>
    </comment>
    <comment ref="F17" authorId="0">
      <text>
        <r>
          <rPr>
            <b/>
            <sz val="9"/>
            <rFont val="ＭＳ Ｐゴシック"/>
            <family val="3"/>
          </rPr>
          <t>地方公共団体から対象建築物について補助を受ける金額を記入</t>
        </r>
      </text>
    </comment>
    <comment ref="F18"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24"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25" authorId="0">
      <text>
        <r>
          <rPr>
            <b/>
            <sz val="9"/>
            <rFont val="ＭＳ Ｐゴシック"/>
            <family val="3"/>
          </rPr>
          <t>見積書等から耐震診断移用する費用の総額を記入</t>
        </r>
        <r>
          <rPr>
            <sz val="9"/>
            <rFont val="ＭＳ Ｐゴシック"/>
            <family val="3"/>
          </rPr>
          <t xml:space="preserve">
</t>
        </r>
      </text>
    </comment>
    <comment ref="D26" authorId="0">
      <text>
        <r>
          <rPr>
            <b/>
            <sz val="9"/>
            <rFont val="ＭＳ Ｐゴシック"/>
            <family val="3"/>
          </rPr>
          <t>地方公共団体から対象建築物について補助を受ける金額を記入</t>
        </r>
      </text>
    </comment>
    <comment ref="D27"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24"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25" authorId="0">
      <text>
        <r>
          <rPr>
            <b/>
            <sz val="9"/>
            <rFont val="ＭＳ Ｐゴシック"/>
            <family val="3"/>
          </rPr>
          <t>見積書等から耐震診断移用する費用の総額を記入</t>
        </r>
        <r>
          <rPr>
            <sz val="9"/>
            <rFont val="ＭＳ Ｐゴシック"/>
            <family val="3"/>
          </rPr>
          <t xml:space="preserve">
</t>
        </r>
      </text>
    </comment>
    <comment ref="F26" authorId="0">
      <text>
        <r>
          <rPr>
            <b/>
            <sz val="9"/>
            <rFont val="ＭＳ Ｐゴシック"/>
            <family val="3"/>
          </rPr>
          <t>地方公共団体から対象建築物について補助を受ける金額を記入</t>
        </r>
      </text>
    </comment>
    <comment ref="F27"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33"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34" authorId="0">
      <text>
        <r>
          <rPr>
            <b/>
            <sz val="9"/>
            <rFont val="ＭＳ Ｐゴシック"/>
            <family val="3"/>
          </rPr>
          <t>見積書等から耐震診断移用する費用の総額を記入</t>
        </r>
        <r>
          <rPr>
            <sz val="9"/>
            <rFont val="ＭＳ Ｐゴシック"/>
            <family val="3"/>
          </rPr>
          <t xml:space="preserve">
</t>
        </r>
      </text>
    </comment>
    <comment ref="D35" authorId="0">
      <text>
        <r>
          <rPr>
            <b/>
            <sz val="9"/>
            <rFont val="ＭＳ Ｐゴシック"/>
            <family val="3"/>
          </rPr>
          <t>地方公共団体から対象建築物について補助を受ける金額を記入</t>
        </r>
      </text>
    </comment>
    <comment ref="D36"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33"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34" authorId="0">
      <text>
        <r>
          <rPr>
            <b/>
            <sz val="9"/>
            <rFont val="ＭＳ Ｐゴシック"/>
            <family val="3"/>
          </rPr>
          <t>見積書等から耐震診断移用する費用の総額を記入</t>
        </r>
        <r>
          <rPr>
            <sz val="9"/>
            <rFont val="ＭＳ Ｐゴシック"/>
            <family val="3"/>
          </rPr>
          <t xml:space="preserve">
</t>
        </r>
      </text>
    </comment>
    <comment ref="F35" authorId="0">
      <text>
        <r>
          <rPr>
            <b/>
            <sz val="9"/>
            <rFont val="ＭＳ Ｐゴシック"/>
            <family val="3"/>
          </rPr>
          <t>地方公共団体から対象建築物について補助を受ける金額を記入</t>
        </r>
      </text>
    </comment>
    <comment ref="F36"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42"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43" authorId="0">
      <text>
        <r>
          <rPr>
            <b/>
            <sz val="9"/>
            <rFont val="ＭＳ Ｐゴシック"/>
            <family val="3"/>
          </rPr>
          <t>見積書等から耐震診断移用する費用の総額を記入</t>
        </r>
        <r>
          <rPr>
            <sz val="9"/>
            <rFont val="ＭＳ Ｐゴシック"/>
            <family val="3"/>
          </rPr>
          <t xml:space="preserve">
</t>
        </r>
      </text>
    </comment>
    <comment ref="D44" authorId="0">
      <text>
        <r>
          <rPr>
            <b/>
            <sz val="9"/>
            <rFont val="ＭＳ Ｐゴシック"/>
            <family val="3"/>
          </rPr>
          <t>地方公共団体から対象建築物について補助を受ける金額を記入</t>
        </r>
      </text>
    </comment>
    <comment ref="D45"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42"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43" authorId="0">
      <text>
        <r>
          <rPr>
            <b/>
            <sz val="9"/>
            <rFont val="ＭＳ Ｐゴシック"/>
            <family val="3"/>
          </rPr>
          <t>見積書等から耐震診断移用する費用の総額を記入</t>
        </r>
        <r>
          <rPr>
            <sz val="9"/>
            <rFont val="ＭＳ Ｐゴシック"/>
            <family val="3"/>
          </rPr>
          <t xml:space="preserve">
</t>
        </r>
      </text>
    </comment>
    <comment ref="F44" authorId="0">
      <text>
        <r>
          <rPr>
            <b/>
            <sz val="9"/>
            <rFont val="ＭＳ Ｐゴシック"/>
            <family val="3"/>
          </rPr>
          <t>地方公共団体から対象建築物について補助を受ける金額を記入</t>
        </r>
      </text>
    </comment>
    <comment ref="F45"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51"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52" authorId="0">
      <text>
        <r>
          <rPr>
            <b/>
            <sz val="9"/>
            <rFont val="ＭＳ Ｐゴシック"/>
            <family val="3"/>
          </rPr>
          <t>見積書等から耐震診断移用する費用の総額を記入</t>
        </r>
        <r>
          <rPr>
            <sz val="9"/>
            <rFont val="ＭＳ Ｐゴシック"/>
            <family val="3"/>
          </rPr>
          <t xml:space="preserve">
</t>
        </r>
      </text>
    </comment>
    <comment ref="D53" authorId="0">
      <text>
        <r>
          <rPr>
            <b/>
            <sz val="9"/>
            <rFont val="ＭＳ Ｐゴシック"/>
            <family val="3"/>
          </rPr>
          <t>地方公共団体から対象建築物について補助を受ける金額を記入</t>
        </r>
      </text>
    </comment>
    <comment ref="D54"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51"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52" authorId="0">
      <text>
        <r>
          <rPr>
            <b/>
            <sz val="9"/>
            <rFont val="ＭＳ Ｐゴシック"/>
            <family val="3"/>
          </rPr>
          <t>見積書等から耐震診断移用する費用の総額を記入</t>
        </r>
        <r>
          <rPr>
            <sz val="9"/>
            <rFont val="ＭＳ Ｐゴシック"/>
            <family val="3"/>
          </rPr>
          <t xml:space="preserve">
</t>
        </r>
      </text>
    </comment>
    <comment ref="F53" authorId="0">
      <text>
        <r>
          <rPr>
            <b/>
            <sz val="9"/>
            <rFont val="ＭＳ Ｐゴシック"/>
            <family val="3"/>
          </rPr>
          <t>地方公共団体から対象建築物について補助を受ける金額を記入</t>
        </r>
      </text>
    </comment>
    <comment ref="F54"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60"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61" authorId="0">
      <text>
        <r>
          <rPr>
            <b/>
            <sz val="9"/>
            <rFont val="ＭＳ Ｐゴシック"/>
            <family val="3"/>
          </rPr>
          <t>見積書等から耐震診断移用する費用の総額を記入</t>
        </r>
        <r>
          <rPr>
            <sz val="9"/>
            <rFont val="ＭＳ Ｐゴシック"/>
            <family val="3"/>
          </rPr>
          <t xml:space="preserve">
</t>
        </r>
      </text>
    </comment>
    <comment ref="D62" authorId="0">
      <text>
        <r>
          <rPr>
            <b/>
            <sz val="9"/>
            <rFont val="ＭＳ Ｐゴシック"/>
            <family val="3"/>
          </rPr>
          <t>地方公共団体から対象建築物について補助を受ける金額を記入</t>
        </r>
      </text>
    </comment>
    <comment ref="D63"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60"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61" authorId="0">
      <text>
        <r>
          <rPr>
            <b/>
            <sz val="9"/>
            <rFont val="ＭＳ Ｐゴシック"/>
            <family val="3"/>
          </rPr>
          <t>見積書等から耐震診断移用する費用の総額を記入</t>
        </r>
        <r>
          <rPr>
            <sz val="9"/>
            <rFont val="ＭＳ Ｐゴシック"/>
            <family val="3"/>
          </rPr>
          <t xml:space="preserve">
</t>
        </r>
      </text>
    </comment>
    <comment ref="F62" authorId="0">
      <text>
        <r>
          <rPr>
            <b/>
            <sz val="9"/>
            <rFont val="ＭＳ Ｐゴシック"/>
            <family val="3"/>
          </rPr>
          <t>地方公共団体から対象建築物について補助を受ける金額を記入</t>
        </r>
      </text>
    </comment>
    <comment ref="F63"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69"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70" authorId="0">
      <text>
        <r>
          <rPr>
            <b/>
            <sz val="9"/>
            <rFont val="ＭＳ Ｐゴシック"/>
            <family val="3"/>
          </rPr>
          <t>見積書等から耐震診断移用する費用の総額を記入</t>
        </r>
        <r>
          <rPr>
            <sz val="9"/>
            <rFont val="ＭＳ Ｐゴシック"/>
            <family val="3"/>
          </rPr>
          <t xml:space="preserve">
</t>
        </r>
      </text>
    </comment>
    <comment ref="D71" authorId="0">
      <text>
        <r>
          <rPr>
            <b/>
            <sz val="9"/>
            <rFont val="ＭＳ Ｐゴシック"/>
            <family val="3"/>
          </rPr>
          <t>地方公共団体から対象建築物について補助を受ける金額を記入</t>
        </r>
      </text>
    </comment>
    <comment ref="D72"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69"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70" authorId="0">
      <text>
        <r>
          <rPr>
            <b/>
            <sz val="9"/>
            <rFont val="ＭＳ Ｐゴシック"/>
            <family val="3"/>
          </rPr>
          <t>見積書等から耐震診断移用する費用の総額を記入</t>
        </r>
        <r>
          <rPr>
            <sz val="9"/>
            <rFont val="ＭＳ Ｐゴシック"/>
            <family val="3"/>
          </rPr>
          <t xml:space="preserve">
</t>
        </r>
      </text>
    </comment>
    <comment ref="F71" authorId="0">
      <text>
        <r>
          <rPr>
            <b/>
            <sz val="9"/>
            <rFont val="ＭＳ Ｐゴシック"/>
            <family val="3"/>
          </rPr>
          <t>地方公共団体から対象建築物について補助を受ける金額を記入</t>
        </r>
      </text>
    </comment>
    <comment ref="F72"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78"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79" authorId="0">
      <text>
        <r>
          <rPr>
            <b/>
            <sz val="9"/>
            <rFont val="ＭＳ Ｐゴシック"/>
            <family val="3"/>
          </rPr>
          <t>見積書等から耐震診断移用する費用の総額を記入</t>
        </r>
        <r>
          <rPr>
            <sz val="9"/>
            <rFont val="ＭＳ Ｐゴシック"/>
            <family val="3"/>
          </rPr>
          <t xml:space="preserve">
</t>
        </r>
      </text>
    </comment>
    <comment ref="D80" authorId="0">
      <text>
        <r>
          <rPr>
            <b/>
            <sz val="9"/>
            <rFont val="ＭＳ Ｐゴシック"/>
            <family val="3"/>
          </rPr>
          <t>地方公共団体から対象建築物について補助を受ける金額を記入</t>
        </r>
      </text>
    </comment>
    <comment ref="D81"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78"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79" authorId="0">
      <text>
        <r>
          <rPr>
            <b/>
            <sz val="9"/>
            <rFont val="ＭＳ Ｐゴシック"/>
            <family val="3"/>
          </rPr>
          <t>見積書等から耐震診断移用する費用の総額を記入</t>
        </r>
        <r>
          <rPr>
            <sz val="9"/>
            <rFont val="ＭＳ Ｐゴシック"/>
            <family val="3"/>
          </rPr>
          <t xml:space="preserve">
</t>
        </r>
      </text>
    </comment>
    <comment ref="F80" authorId="0">
      <text>
        <r>
          <rPr>
            <b/>
            <sz val="9"/>
            <rFont val="ＭＳ Ｐゴシック"/>
            <family val="3"/>
          </rPr>
          <t>地方公共団体から対象建築物について補助を受ける金額を記入</t>
        </r>
      </text>
    </comment>
    <comment ref="F81"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87"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88" authorId="0">
      <text>
        <r>
          <rPr>
            <b/>
            <sz val="9"/>
            <rFont val="ＭＳ Ｐゴシック"/>
            <family val="3"/>
          </rPr>
          <t>見積書等から耐震診断移用する費用の総額を記入</t>
        </r>
        <r>
          <rPr>
            <sz val="9"/>
            <rFont val="ＭＳ Ｐゴシック"/>
            <family val="3"/>
          </rPr>
          <t xml:space="preserve">
</t>
        </r>
      </text>
    </comment>
    <comment ref="D89" authorId="0">
      <text>
        <r>
          <rPr>
            <b/>
            <sz val="9"/>
            <rFont val="ＭＳ Ｐゴシック"/>
            <family val="3"/>
          </rPr>
          <t>地方公共団体から対象建築物について補助を受ける金額を記入</t>
        </r>
      </text>
    </comment>
    <comment ref="D90"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87"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88" authorId="0">
      <text>
        <r>
          <rPr>
            <b/>
            <sz val="9"/>
            <rFont val="ＭＳ Ｐゴシック"/>
            <family val="3"/>
          </rPr>
          <t>見積書等から耐震診断移用する費用の総額を記入</t>
        </r>
        <r>
          <rPr>
            <sz val="9"/>
            <rFont val="ＭＳ Ｐゴシック"/>
            <family val="3"/>
          </rPr>
          <t xml:space="preserve">
</t>
        </r>
      </text>
    </comment>
    <comment ref="F89" authorId="0">
      <text>
        <r>
          <rPr>
            <b/>
            <sz val="9"/>
            <rFont val="ＭＳ Ｐゴシック"/>
            <family val="3"/>
          </rPr>
          <t>地方公共団体から対象建築物について補助を受ける金額を記入</t>
        </r>
      </text>
    </comment>
    <comment ref="F90"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D96"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D97" authorId="0">
      <text>
        <r>
          <rPr>
            <b/>
            <sz val="9"/>
            <rFont val="ＭＳ Ｐゴシック"/>
            <family val="3"/>
          </rPr>
          <t>見積書等から耐震診断移用する費用の総額を記入</t>
        </r>
        <r>
          <rPr>
            <sz val="9"/>
            <rFont val="ＭＳ Ｐゴシック"/>
            <family val="3"/>
          </rPr>
          <t xml:space="preserve">
</t>
        </r>
      </text>
    </comment>
    <comment ref="D98" authorId="0">
      <text>
        <r>
          <rPr>
            <b/>
            <sz val="9"/>
            <rFont val="ＭＳ Ｐゴシック"/>
            <family val="3"/>
          </rPr>
          <t>地方公共団体から対象建築物について補助を受ける金額を記入</t>
        </r>
      </text>
    </comment>
    <comment ref="D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F96"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F97" authorId="0">
      <text>
        <r>
          <rPr>
            <b/>
            <sz val="9"/>
            <rFont val="ＭＳ Ｐゴシック"/>
            <family val="3"/>
          </rPr>
          <t>見積書等から耐震診断移用する費用の総額を記入</t>
        </r>
        <r>
          <rPr>
            <sz val="9"/>
            <rFont val="ＭＳ Ｐゴシック"/>
            <family val="3"/>
          </rPr>
          <t xml:space="preserve">
</t>
        </r>
      </text>
    </comment>
    <comment ref="F98" authorId="0">
      <text>
        <r>
          <rPr>
            <b/>
            <sz val="9"/>
            <rFont val="ＭＳ Ｐゴシック"/>
            <family val="3"/>
          </rPr>
          <t>地方公共団体から対象建築物について補助を受ける金額を記入</t>
        </r>
      </text>
    </comment>
    <comment ref="F9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N15" authorId="0">
      <text>
        <r>
          <rPr>
            <b/>
            <sz val="9"/>
            <rFont val="ＭＳ Ｐゴシック"/>
            <family val="3"/>
          </rPr>
          <t>対象建築物の延べ床面積(</t>
        </r>
        <r>
          <rPr>
            <b/>
            <u val="single"/>
            <sz val="9"/>
            <color indexed="10"/>
            <rFont val="ＭＳ Ｐゴシック"/>
            <family val="3"/>
          </rPr>
          <t>小数点以下２位まで</t>
        </r>
        <r>
          <rPr>
            <b/>
            <sz val="9"/>
            <rFont val="ＭＳ Ｐゴシック"/>
            <family val="3"/>
          </rPr>
          <t>）を記入</t>
        </r>
      </text>
    </comment>
    <comment ref="N16" authorId="0">
      <text>
        <r>
          <rPr>
            <b/>
            <sz val="9"/>
            <rFont val="ＭＳ Ｐゴシック"/>
            <family val="3"/>
          </rPr>
          <t>見積書等から耐震化のための計画策定（耐震補強設計）に要する費用の総額を記入</t>
        </r>
      </text>
    </comment>
    <comment ref="N17" authorId="0">
      <text>
        <r>
          <rPr>
            <b/>
            <sz val="9"/>
            <rFont val="ＭＳ Ｐゴシック"/>
            <family val="3"/>
          </rPr>
          <t>地方公共団体から対象建築物について補助を受ける金額を記入</t>
        </r>
      </text>
    </comment>
    <comment ref="N18"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 ref="V17" authorId="0">
      <text>
        <r>
          <rPr>
            <b/>
            <sz val="9"/>
            <rFont val="ＭＳ Ｐゴシック"/>
            <family val="3"/>
          </rPr>
          <t>見積書等から耐震改修工事に要する費用の総額を記入</t>
        </r>
      </text>
    </comment>
    <comment ref="V18" authorId="0">
      <text>
        <r>
          <rPr>
            <b/>
            <sz val="9"/>
            <rFont val="ＭＳ Ｐゴシック"/>
            <family val="3"/>
          </rPr>
          <t>地方公共団体から対象建築物について補助を受ける金額を記入</t>
        </r>
      </text>
    </comment>
    <comment ref="V19" authorId="0">
      <text>
        <r>
          <rPr>
            <b/>
            <sz val="9"/>
            <rFont val="ＭＳ Ｐゴシック"/>
            <family val="3"/>
          </rPr>
          <t xml:space="preserve">地方公共団体から対象建築物について補助を受ける金額のうち、国費の額を記入
</t>
        </r>
        <r>
          <rPr>
            <b/>
            <sz val="9"/>
            <color indexed="10"/>
            <rFont val="ＭＳ Ｐゴシック"/>
            <family val="3"/>
          </rPr>
          <t>※国費については地方公共団体に確認</t>
        </r>
      </text>
    </comment>
  </commentList>
</comments>
</file>

<file path=xl/comments13.xml><?xml version="1.0" encoding="utf-8"?>
<comments xmlns="http://schemas.openxmlformats.org/spreadsheetml/2006/main">
  <authors>
    <author>行政情報化推進課</author>
  </authors>
  <commentList>
    <comment ref="F16" authorId="0">
      <text>
        <r>
          <rPr>
            <b/>
            <sz val="9"/>
            <rFont val="ＭＳ Ｐゴシック"/>
            <family val="3"/>
          </rPr>
          <t>第３者評価等の通常の耐震診断に要する費用以外の費用がある場合の、１５４万円を限度とした加算額を記入</t>
        </r>
      </text>
    </comment>
    <comment ref="F33" authorId="0">
      <text>
        <r>
          <rPr>
            <b/>
            <sz val="9"/>
            <rFont val="ＭＳ Ｐゴシック"/>
            <family val="3"/>
          </rPr>
          <t>第３者評価等の通常の耐震診断に要する費用以外の費用がある場合の、１５４万円を限度とした加算額を記入</t>
        </r>
      </text>
    </comment>
    <comment ref="F50" authorId="0">
      <text>
        <r>
          <rPr>
            <b/>
            <sz val="9"/>
            <rFont val="ＭＳ Ｐゴシック"/>
            <family val="3"/>
          </rPr>
          <t>第３者評価等の通常の耐震診断に要する費用以外の費用がある場合の、１５４万円を限度とした加算額を記入</t>
        </r>
      </text>
    </comment>
    <comment ref="F67" authorId="0">
      <text>
        <r>
          <rPr>
            <b/>
            <sz val="9"/>
            <rFont val="ＭＳ Ｐゴシック"/>
            <family val="3"/>
          </rPr>
          <t>第３者評価等の通常の耐震診断に要する費用以外の費用がある場合の、１５４万円を限度とした加算額を記入</t>
        </r>
      </text>
    </comment>
    <comment ref="F84" authorId="0">
      <text>
        <r>
          <rPr>
            <b/>
            <sz val="9"/>
            <rFont val="ＭＳ Ｐゴシック"/>
            <family val="3"/>
          </rPr>
          <t>第３者評価等の通常の耐震診断に要する費用以外の費用がある場合の、１５４万円を限度とした加算額を記入</t>
        </r>
      </text>
    </comment>
    <comment ref="F101" authorId="0">
      <text>
        <r>
          <rPr>
            <b/>
            <sz val="9"/>
            <rFont val="ＭＳ Ｐゴシック"/>
            <family val="3"/>
          </rPr>
          <t>第３者評価等の通常の耐震診断に要する費用以外の費用がある場合の、１５４万円を限度とした加算額を記入</t>
        </r>
      </text>
    </comment>
    <comment ref="F118" authorId="0">
      <text>
        <r>
          <rPr>
            <b/>
            <sz val="9"/>
            <rFont val="ＭＳ Ｐゴシック"/>
            <family val="3"/>
          </rPr>
          <t>第３者評価等の通常の耐震診断に要する費用以外の費用がある場合の、１５４万円を限度とした加算額を記入</t>
        </r>
      </text>
    </comment>
    <comment ref="F135" authorId="0">
      <text>
        <r>
          <rPr>
            <b/>
            <sz val="9"/>
            <rFont val="ＭＳ Ｐゴシック"/>
            <family val="3"/>
          </rPr>
          <t>第３者評価等の通常の耐震診断に要する費用以外の費用がある場合の、１５４万円を限度とした加算額を記入</t>
        </r>
      </text>
    </comment>
    <comment ref="F152" authorId="0">
      <text>
        <r>
          <rPr>
            <b/>
            <sz val="9"/>
            <rFont val="ＭＳ Ｐゴシック"/>
            <family val="3"/>
          </rPr>
          <t>第３者評価等の通常の耐震診断に要する費用以外の費用がある場合の、１５４万円を限度とした加算額を記入</t>
        </r>
      </text>
    </comment>
    <comment ref="F169" authorId="0">
      <text>
        <r>
          <rPr>
            <b/>
            <sz val="9"/>
            <rFont val="ＭＳ Ｐゴシック"/>
            <family val="3"/>
          </rPr>
          <t>第３者評価等の通常の耐震診断に要する費用以外の費用がある場合の、１５４万円を限度とした加算額を記入</t>
        </r>
      </text>
    </comment>
  </commentList>
</comments>
</file>

<file path=xl/comments16.xml><?xml version="1.0" encoding="utf-8"?>
<comments xmlns="http://schemas.openxmlformats.org/spreadsheetml/2006/main">
  <authors>
    <author>行政情報化推進課</author>
  </authors>
  <commentList>
    <comment ref="F16" authorId="0">
      <text>
        <r>
          <rPr>
            <b/>
            <sz val="9"/>
            <rFont val="ＭＳ Ｐゴシック"/>
            <family val="3"/>
          </rPr>
          <t>第３者評価等の通常の耐震診断に要する費用以外の費用がある場合の、１５４万円を限度とした加算額を記入</t>
        </r>
      </text>
    </comment>
  </commentList>
</comments>
</file>

<file path=xl/comments18.xml><?xml version="1.0" encoding="utf-8"?>
<comments xmlns="http://schemas.openxmlformats.org/spreadsheetml/2006/main">
  <authors>
    <author>関東地方整備局</author>
  </authors>
  <commentList>
    <comment ref="U8" authorId="0">
      <text>
        <r>
          <rPr>
            <b/>
            <sz val="9"/>
            <rFont val="ＭＳ Ｐゴシック"/>
            <family val="3"/>
          </rPr>
          <t>マイナスの場合は「０」と表示</t>
        </r>
        <r>
          <rPr>
            <sz val="9"/>
            <rFont val="ＭＳ Ｐゴシック"/>
            <family val="3"/>
          </rPr>
          <t xml:space="preserve">
</t>
        </r>
      </text>
    </comment>
    <comment ref="V8" authorId="0">
      <text>
        <r>
          <rPr>
            <b/>
            <sz val="9"/>
            <rFont val="ＭＳ Ｐゴシック"/>
            <family val="3"/>
          </rPr>
          <t>マイナスの場合は「０」と表示</t>
        </r>
        <r>
          <rPr>
            <sz val="9"/>
            <rFont val="ＭＳ Ｐゴシック"/>
            <family val="3"/>
          </rPr>
          <t xml:space="preserve">
</t>
        </r>
      </text>
    </comment>
    <comment ref="U10" authorId="0">
      <text>
        <r>
          <rPr>
            <b/>
            <sz val="9"/>
            <rFont val="ＭＳ Ｐゴシック"/>
            <family val="3"/>
          </rPr>
          <t>マイナスの場合は「０」と表示</t>
        </r>
        <r>
          <rPr>
            <sz val="9"/>
            <rFont val="ＭＳ Ｐゴシック"/>
            <family val="3"/>
          </rPr>
          <t xml:space="preserve">
</t>
        </r>
      </text>
    </comment>
    <comment ref="U12" authorId="0">
      <text>
        <r>
          <rPr>
            <b/>
            <sz val="9"/>
            <rFont val="ＭＳ Ｐゴシック"/>
            <family val="3"/>
          </rPr>
          <t>マイナスの場合は「０」と表示</t>
        </r>
        <r>
          <rPr>
            <sz val="9"/>
            <rFont val="ＭＳ Ｐゴシック"/>
            <family val="3"/>
          </rPr>
          <t xml:space="preserve">
</t>
        </r>
      </text>
    </comment>
    <comment ref="U14" authorId="0">
      <text>
        <r>
          <rPr>
            <b/>
            <sz val="9"/>
            <rFont val="ＭＳ Ｐゴシック"/>
            <family val="3"/>
          </rPr>
          <t>マイナスの場合は「０」と表示</t>
        </r>
        <r>
          <rPr>
            <sz val="9"/>
            <rFont val="ＭＳ Ｐゴシック"/>
            <family val="3"/>
          </rPr>
          <t xml:space="preserve">
</t>
        </r>
      </text>
    </comment>
    <comment ref="U16" authorId="0">
      <text>
        <r>
          <rPr>
            <b/>
            <sz val="9"/>
            <rFont val="ＭＳ Ｐゴシック"/>
            <family val="3"/>
          </rPr>
          <t>マイナスの場合は「０」と表示</t>
        </r>
        <r>
          <rPr>
            <sz val="9"/>
            <rFont val="ＭＳ Ｐゴシック"/>
            <family val="3"/>
          </rPr>
          <t xml:space="preserve">
</t>
        </r>
      </text>
    </comment>
    <comment ref="U18" authorId="0">
      <text>
        <r>
          <rPr>
            <b/>
            <sz val="9"/>
            <rFont val="ＭＳ Ｐゴシック"/>
            <family val="3"/>
          </rPr>
          <t>マイナスの場合は「０」と表示</t>
        </r>
        <r>
          <rPr>
            <sz val="9"/>
            <rFont val="ＭＳ Ｐゴシック"/>
            <family val="3"/>
          </rPr>
          <t xml:space="preserve">
</t>
        </r>
      </text>
    </comment>
    <comment ref="U20" authorId="0">
      <text>
        <r>
          <rPr>
            <b/>
            <sz val="9"/>
            <rFont val="ＭＳ Ｐゴシック"/>
            <family val="3"/>
          </rPr>
          <t>マイナスの場合は「０」と表示</t>
        </r>
        <r>
          <rPr>
            <sz val="9"/>
            <rFont val="ＭＳ Ｐゴシック"/>
            <family val="3"/>
          </rPr>
          <t xml:space="preserve">
</t>
        </r>
      </text>
    </comment>
    <comment ref="U22" authorId="0">
      <text>
        <r>
          <rPr>
            <b/>
            <sz val="9"/>
            <rFont val="ＭＳ Ｐゴシック"/>
            <family val="3"/>
          </rPr>
          <t>マイナスの場合は「０」と表示</t>
        </r>
        <r>
          <rPr>
            <sz val="9"/>
            <rFont val="ＭＳ Ｐゴシック"/>
            <family val="3"/>
          </rPr>
          <t xml:space="preserve">
</t>
        </r>
      </text>
    </comment>
    <comment ref="U24" authorId="0">
      <text>
        <r>
          <rPr>
            <b/>
            <sz val="9"/>
            <rFont val="ＭＳ Ｐゴシック"/>
            <family val="3"/>
          </rPr>
          <t>マイナスの場合は「０」と表示</t>
        </r>
        <r>
          <rPr>
            <sz val="9"/>
            <rFont val="ＭＳ Ｐゴシック"/>
            <family val="3"/>
          </rPr>
          <t xml:space="preserve">
</t>
        </r>
      </text>
    </comment>
    <comment ref="U26" authorId="0">
      <text>
        <r>
          <rPr>
            <b/>
            <sz val="9"/>
            <rFont val="ＭＳ Ｐゴシック"/>
            <family val="3"/>
          </rPr>
          <t>マイナスの場合は「０」と表示</t>
        </r>
        <r>
          <rPr>
            <sz val="9"/>
            <rFont val="ＭＳ Ｐゴシック"/>
            <family val="3"/>
          </rPr>
          <t xml:space="preserve">
</t>
        </r>
      </text>
    </comment>
    <comment ref="V10" authorId="0">
      <text>
        <r>
          <rPr>
            <b/>
            <sz val="9"/>
            <rFont val="ＭＳ Ｐゴシック"/>
            <family val="3"/>
          </rPr>
          <t>マイナスの場合は「０」と表示</t>
        </r>
        <r>
          <rPr>
            <sz val="9"/>
            <rFont val="ＭＳ Ｐゴシック"/>
            <family val="3"/>
          </rPr>
          <t xml:space="preserve">
</t>
        </r>
      </text>
    </comment>
    <comment ref="V12" authorId="0">
      <text>
        <r>
          <rPr>
            <b/>
            <sz val="9"/>
            <rFont val="ＭＳ Ｐゴシック"/>
            <family val="3"/>
          </rPr>
          <t>マイナスの場合は「０」と表示</t>
        </r>
        <r>
          <rPr>
            <sz val="9"/>
            <rFont val="ＭＳ Ｐゴシック"/>
            <family val="3"/>
          </rPr>
          <t xml:space="preserve">
</t>
        </r>
      </text>
    </comment>
    <comment ref="V14" authorId="0">
      <text>
        <r>
          <rPr>
            <b/>
            <sz val="9"/>
            <rFont val="ＭＳ Ｐゴシック"/>
            <family val="3"/>
          </rPr>
          <t>マイナスの場合は「０」と表示</t>
        </r>
        <r>
          <rPr>
            <sz val="9"/>
            <rFont val="ＭＳ Ｐゴシック"/>
            <family val="3"/>
          </rPr>
          <t xml:space="preserve">
</t>
        </r>
      </text>
    </comment>
    <comment ref="V16" authorId="0">
      <text>
        <r>
          <rPr>
            <b/>
            <sz val="9"/>
            <rFont val="ＭＳ Ｐゴシック"/>
            <family val="3"/>
          </rPr>
          <t>マイナスの場合は「０」と表示</t>
        </r>
        <r>
          <rPr>
            <sz val="9"/>
            <rFont val="ＭＳ Ｐゴシック"/>
            <family val="3"/>
          </rPr>
          <t xml:space="preserve">
</t>
        </r>
      </text>
    </comment>
    <comment ref="V18" authorId="0">
      <text>
        <r>
          <rPr>
            <b/>
            <sz val="9"/>
            <rFont val="ＭＳ Ｐゴシック"/>
            <family val="3"/>
          </rPr>
          <t>マイナスの場合は「０」と表示</t>
        </r>
        <r>
          <rPr>
            <sz val="9"/>
            <rFont val="ＭＳ Ｐゴシック"/>
            <family val="3"/>
          </rPr>
          <t xml:space="preserve">
</t>
        </r>
      </text>
    </comment>
    <comment ref="V20" authorId="0">
      <text>
        <r>
          <rPr>
            <b/>
            <sz val="9"/>
            <rFont val="ＭＳ Ｐゴシック"/>
            <family val="3"/>
          </rPr>
          <t>マイナスの場合は「０」と表示</t>
        </r>
        <r>
          <rPr>
            <sz val="9"/>
            <rFont val="ＭＳ Ｐゴシック"/>
            <family val="3"/>
          </rPr>
          <t xml:space="preserve">
</t>
        </r>
      </text>
    </comment>
    <comment ref="V22" authorId="0">
      <text>
        <r>
          <rPr>
            <b/>
            <sz val="9"/>
            <rFont val="ＭＳ Ｐゴシック"/>
            <family val="3"/>
          </rPr>
          <t>マイナスの場合は「０」と表示</t>
        </r>
        <r>
          <rPr>
            <sz val="9"/>
            <rFont val="ＭＳ Ｐゴシック"/>
            <family val="3"/>
          </rPr>
          <t xml:space="preserve">
</t>
        </r>
      </text>
    </comment>
    <comment ref="V24" authorId="0">
      <text>
        <r>
          <rPr>
            <b/>
            <sz val="9"/>
            <rFont val="ＭＳ Ｐゴシック"/>
            <family val="3"/>
          </rPr>
          <t>マイナスの場合は「０」と表示</t>
        </r>
        <r>
          <rPr>
            <sz val="9"/>
            <rFont val="ＭＳ Ｐゴシック"/>
            <family val="3"/>
          </rPr>
          <t xml:space="preserve">
</t>
        </r>
      </text>
    </comment>
    <comment ref="V26" authorId="0">
      <text>
        <r>
          <rPr>
            <b/>
            <sz val="9"/>
            <rFont val="ＭＳ Ｐゴシック"/>
            <family val="3"/>
          </rPr>
          <t>マイナスの場合は「０」と表示</t>
        </r>
        <r>
          <rPr>
            <sz val="9"/>
            <rFont val="ＭＳ Ｐゴシック"/>
            <family val="3"/>
          </rPr>
          <t xml:space="preserve">
</t>
        </r>
      </text>
    </comment>
  </commentList>
</comments>
</file>

<file path=xl/comments2.xml><?xml version="1.0" encoding="utf-8"?>
<comments xmlns="http://schemas.openxmlformats.org/spreadsheetml/2006/main">
  <authors>
    <author>関東地方整備局</author>
  </authors>
  <commentList>
    <comment ref="A24" authorId="0">
      <text>
        <r>
          <rPr>
            <b/>
            <sz val="9"/>
            <rFont val="ＭＳ Ｐゴシック"/>
            <family val="3"/>
          </rPr>
          <t>リストから選択</t>
        </r>
      </text>
    </comment>
    <comment ref="F3" authorId="0">
      <text>
        <r>
          <rPr>
            <b/>
            <sz val="9"/>
            <rFont val="ＭＳ Ｐゴシック"/>
            <family val="3"/>
          </rPr>
          <t>文書番号があれば入力
文書番号がなければ空欄</t>
        </r>
      </text>
    </comment>
    <comment ref="F4" authorId="0">
      <text>
        <r>
          <rPr>
            <b/>
            <sz val="9"/>
            <rFont val="ＭＳ Ｐゴシック"/>
            <family val="3"/>
          </rPr>
          <t>申請年月日（平成○○年○○月○○日）を入力</t>
        </r>
        <r>
          <rPr>
            <sz val="9"/>
            <rFont val="ＭＳ Ｐゴシック"/>
            <family val="3"/>
          </rPr>
          <t xml:space="preserve">
</t>
        </r>
      </text>
    </comment>
  </commentList>
</comments>
</file>

<file path=xl/comments20.xml><?xml version="1.0" encoding="utf-8"?>
<comments xmlns="http://schemas.openxmlformats.org/spreadsheetml/2006/main">
  <authors>
    <author>関東地方整備局</author>
  </authors>
  <commentList>
    <comment ref="U8" authorId="0">
      <text>
        <r>
          <rPr>
            <b/>
            <sz val="9"/>
            <rFont val="ＭＳ Ｐゴシック"/>
            <family val="3"/>
          </rPr>
          <t>マイナスの場合は「０」と表示</t>
        </r>
        <r>
          <rPr>
            <sz val="9"/>
            <rFont val="ＭＳ Ｐゴシック"/>
            <family val="3"/>
          </rPr>
          <t xml:space="preserve">
</t>
        </r>
      </text>
    </comment>
    <comment ref="V8" authorId="0">
      <text>
        <r>
          <rPr>
            <b/>
            <sz val="9"/>
            <rFont val="ＭＳ Ｐゴシック"/>
            <family val="3"/>
          </rPr>
          <t>マイナスの場合は「０」と表示</t>
        </r>
        <r>
          <rPr>
            <sz val="9"/>
            <rFont val="ＭＳ Ｐゴシック"/>
            <family val="3"/>
          </rPr>
          <t xml:space="preserve">
</t>
        </r>
      </text>
    </comment>
    <comment ref="U10" authorId="0">
      <text>
        <r>
          <rPr>
            <b/>
            <sz val="9"/>
            <rFont val="ＭＳ Ｐゴシック"/>
            <family val="3"/>
          </rPr>
          <t>マイナスの場合は「０」と表示</t>
        </r>
        <r>
          <rPr>
            <sz val="9"/>
            <rFont val="ＭＳ Ｐゴシック"/>
            <family val="3"/>
          </rPr>
          <t xml:space="preserve">
</t>
        </r>
      </text>
    </comment>
    <comment ref="U12" authorId="0">
      <text>
        <r>
          <rPr>
            <b/>
            <sz val="9"/>
            <rFont val="ＭＳ Ｐゴシック"/>
            <family val="3"/>
          </rPr>
          <t>マイナスの場合は「０」と表示</t>
        </r>
        <r>
          <rPr>
            <sz val="9"/>
            <rFont val="ＭＳ Ｐゴシック"/>
            <family val="3"/>
          </rPr>
          <t xml:space="preserve">
</t>
        </r>
      </text>
    </comment>
    <comment ref="U14" authorId="0">
      <text>
        <r>
          <rPr>
            <b/>
            <sz val="9"/>
            <rFont val="ＭＳ Ｐゴシック"/>
            <family val="3"/>
          </rPr>
          <t>マイナスの場合は「０」と表示</t>
        </r>
        <r>
          <rPr>
            <sz val="9"/>
            <rFont val="ＭＳ Ｐゴシック"/>
            <family val="3"/>
          </rPr>
          <t xml:space="preserve">
</t>
        </r>
      </text>
    </comment>
    <comment ref="U16" authorId="0">
      <text>
        <r>
          <rPr>
            <b/>
            <sz val="9"/>
            <rFont val="ＭＳ Ｐゴシック"/>
            <family val="3"/>
          </rPr>
          <t>マイナスの場合は「０」と表示</t>
        </r>
        <r>
          <rPr>
            <sz val="9"/>
            <rFont val="ＭＳ Ｐゴシック"/>
            <family val="3"/>
          </rPr>
          <t xml:space="preserve">
</t>
        </r>
      </text>
    </comment>
    <comment ref="U18" authorId="0">
      <text>
        <r>
          <rPr>
            <b/>
            <sz val="9"/>
            <rFont val="ＭＳ Ｐゴシック"/>
            <family val="3"/>
          </rPr>
          <t>マイナスの場合は「０」と表示</t>
        </r>
        <r>
          <rPr>
            <sz val="9"/>
            <rFont val="ＭＳ Ｐゴシック"/>
            <family val="3"/>
          </rPr>
          <t xml:space="preserve">
</t>
        </r>
      </text>
    </comment>
    <comment ref="U20" authorId="0">
      <text>
        <r>
          <rPr>
            <b/>
            <sz val="9"/>
            <rFont val="ＭＳ Ｐゴシック"/>
            <family val="3"/>
          </rPr>
          <t>マイナスの場合は「０」と表示</t>
        </r>
        <r>
          <rPr>
            <sz val="9"/>
            <rFont val="ＭＳ Ｐゴシック"/>
            <family val="3"/>
          </rPr>
          <t xml:space="preserve">
</t>
        </r>
      </text>
    </comment>
    <comment ref="U22" authorId="0">
      <text>
        <r>
          <rPr>
            <b/>
            <sz val="9"/>
            <rFont val="ＭＳ Ｐゴシック"/>
            <family val="3"/>
          </rPr>
          <t>マイナスの場合は「０」と表示</t>
        </r>
        <r>
          <rPr>
            <sz val="9"/>
            <rFont val="ＭＳ Ｐゴシック"/>
            <family val="3"/>
          </rPr>
          <t xml:space="preserve">
</t>
        </r>
      </text>
    </comment>
    <comment ref="U24" authorId="0">
      <text>
        <r>
          <rPr>
            <b/>
            <sz val="9"/>
            <rFont val="ＭＳ Ｐゴシック"/>
            <family val="3"/>
          </rPr>
          <t>マイナスの場合は「０」と表示</t>
        </r>
        <r>
          <rPr>
            <sz val="9"/>
            <rFont val="ＭＳ Ｐゴシック"/>
            <family val="3"/>
          </rPr>
          <t xml:space="preserve">
</t>
        </r>
      </text>
    </comment>
    <comment ref="U26" authorId="0">
      <text>
        <r>
          <rPr>
            <b/>
            <sz val="9"/>
            <rFont val="ＭＳ Ｐゴシック"/>
            <family val="3"/>
          </rPr>
          <t>マイナスの場合は「０」と表示</t>
        </r>
        <r>
          <rPr>
            <sz val="9"/>
            <rFont val="ＭＳ Ｐゴシック"/>
            <family val="3"/>
          </rPr>
          <t xml:space="preserve">
</t>
        </r>
      </text>
    </comment>
    <comment ref="V10" authorId="0">
      <text>
        <r>
          <rPr>
            <b/>
            <sz val="9"/>
            <rFont val="ＭＳ Ｐゴシック"/>
            <family val="3"/>
          </rPr>
          <t>マイナスの場合は「０」と表示</t>
        </r>
        <r>
          <rPr>
            <sz val="9"/>
            <rFont val="ＭＳ Ｐゴシック"/>
            <family val="3"/>
          </rPr>
          <t xml:space="preserve">
</t>
        </r>
      </text>
    </comment>
    <comment ref="V12" authorId="0">
      <text>
        <r>
          <rPr>
            <b/>
            <sz val="9"/>
            <rFont val="ＭＳ Ｐゴシック"/>
            <family val="3"/>
          </rPr>
          <t>マイナスの場合は「０」と表示</t>
        </r>
        <r>
          <rPr>
            <sz val="9"/>
            <rFont val="ＭＳ Ｐゴシック"/>
            <family val="3"/>
          </rPr>
          <t xml:space="preserve">
</t>
        </r>
      </text>
    </comment>
    <comment ref="V14" authorId="0">
      <text>
        <r>
          <rPr>
            <b/>
            <sz val="9"/>
            <rFont val="ＭＳ Ｐゴシック"/>
            <family val="3"/>
          </rPr>
          <t>マイナスの場合は「０」と表示</t>
        </r>
        <r>
          <rPr>
            <sz val="9"/>
            <rFont val="ＭＳ Ｐゴシック"/>
            <family val="3"/>
          </rPr>
          <t xml:space="preserve">
</t>
        </r>
      </text>
    </comment>
    <comment ref="V16" authorId="0">
      <text>
        <r>
          <rPr>
            <b/>
            <sz val="9"/>
            <rFont val="ＭＳ Ｐゴシック"/>
            <family val="3"/>
          </rPr>
          <t>マイナスの場合は「０」と表示</t>
        </r>
        <r>
          <rPr>
            <sz val="9"/>
            <rFont val="ＭＳ Ｐゴシック"/>
            <family val="3"/>
          </rPr>
          <t xml:space="preserve">
</t>
        </r>
      </text>
    </comment>
    <comment ref="V18" authorId="0">
      <text>
        <r>
          <rPr>
            <b/>
            <sz val="9"/>
            <rFont val="ＭＳ Ｐゴシック"/>
            <family val="3"/>
          </rPr>
          <t>マイナスの場合は「０」と表示</t>
        </r>
        <r>
          <rPr>
            <sz val="9"/>
            <rFont val="ＭＳ Ｐゴシック"/>
            <family val="3"/>
          </rPr>
          <t xml:space="preserve">
</t>
        </r>
      </text>
    </comment>
    <comment ref="V20" authorId="0">
      <text>
        <r>
          <rPr>
            <b/>
            <sz val="9"/>
            <rFont val="ＭＳ Ｐゴシック"/>
            <family val="3"/>
          </rPr>
          <t>マイナスの場合は「０」と表示</t>
        </r>
        <r>
          <rPr>
            <sz val="9"/>
            <rFont val="ＭＳ Ｐゴシック"/>
            <family val="3"/>
          </rPr>
          <t xml:space="preserve">
</t>
        </r>
      </text>
    </comment>
    <comment ref="V22" authorId="0">
      <text>
        <r>
          <rPr>
            <b/>
            <sz val="9"/>
            <rFont val="ＭＳ Ｐゴシック"/>
            <family val="3"/>
          </rPr>
          <t>マイナスの場合は「０」と表示</t>
        </r>
        <r>
          <rPr>
            <sz val="9"/>
            <rFont val="ＭＳ Ｐゴシック"/>
            <family val="3"/>
          </rPr>
          <t xml:space="preserve">
</t>
        </r>
      </text>
    </comment>
    <comment ref="V24" authorId="0">
      <text>
        <r>
          <rPr>
            <b/>
            <sz val="9"/>
            <rFont val="ＭＳ Ｐゴシック"/>
            <family val="3"/>
          </rPr>
          <t>マイナスの場合は「０」と表示</t>
        </r>
        <r>
          <rPr>
            <sz val="9"/>
            <rFont val="ＭＳ Ｐゴシック"/>
            <family val="3"/>
          </rPr>
          <t xml:space="preserve">
</t>
        </r>
      </text>
    </comment>
    <comment ref="V26" authorId="0">
      <text>
        <r>
          <rPr>
            <b/>
            <sz val="9"/>
            <rFont val="ＭＳ Ｐゴシック"/>
            <family val="3"/>
          </rPr>
          <t>マイナスの場合は「０」と表示</t>
        </r>
        <r>
          <rPr>
            <sz val="9"/>
            <rFont val="ＭＳ Ｐゴシック"/>
            <family val="3"/>
          </rPr>
          <t xml:space="preserve">
</t>
        </r>
      </text>
    </comment>
  </commentList>
</comments>
</file>

<file path=xl/comments22.xml><?xml version="1.0" encoding="utf-8"?>
<comments xmlns="http://schemas.openxmlformats.org/spreadsheetml/2006/main">
  <authors>
    <author>関東地方整備局</author>
  </authors>
  <commentList>
    <comment ref="D8" authorId="0">
      <text>
        <r>
          <rPr>
            <b/>
            <sz val="9"/>
            <rFont val="ＭＳ Ｐゴシック"/>
            <family val="3"/>
          </rPr>
          <t>社会資本整備総合交付金（防災・安全交付金含む。）のうち住宅・建築物安全ストック形成事業の国費を記入</t>
        </r>
      </text>
    </comment>
    <comment ref="D9" authorId="0">
      <text>
        <r>
          <rPr>
            <b/>
            <sz val="9"/>
            <rFont val="ＭＳ Ｐゴシック"/>
            <family val="3"/>
          </rPr>
          <t>社会資本整備総合交付金（防災・安全交付金含む。）のうち効果促進事業の国費を記入</t>
        </r>
        <r>
          <rPr>
            <sz val="9"/>
            <rFont val="ＭＳ Ｐゴシック"/>
            <family val="3"/>
          </rPr>
          <t xml:space="preserve">
</t>
        </r>
      </text>
    </comment>
    <comment ref="D10" authorId="0">
      <text>
        <r>
          <rPr>
            <b/>
            <sz val="9"/>
            <rFont val="ＭＳ Ｐゴシック"/>
            <family val="3"/>
          </rPr>
          <t>耐震対策緊急促進事業の国費を記入</t>
        </r>
        <r>
          <rPr>
            <sz val="9"/>
            <rFont val="ＭＳ Ｐゴシック"/>
            <family val="3"/>
          </rPr>
          <t xml:space="preserve">
</t>
        </r>
      </text>
    </comment>
    <comment ref="D11" authorId="0">
      <text>
        <r>
          <rPr>
            <b/>
            <sz val="9"/>
            <rFont val="ＭＳ Ｐゴシック"/>
            <family val="3"/>
          </rPr>
          <t>社会資本整備総合交付金（防災・安全交付金を含む。）及び耐震対策緊急促進事業以外に国費を受けて事業を執行する場合にその国費を記入。</t>
        </r>
      </text>
    </comment>
    <comment ref="D13" authorId="0">
      <text>
        <r>
          <rPr>
            <b/>
            <sz val="9"/>
            <rFont val="ＭＳ Ｐゴシック"/>
            <family val="3"/>
          </rPr>
          <t>都道府県からの補助金がある場合、当該補助金の都道府県の地方負担額を記入。</t>
        </r>
      </text>
    </comment>
    <comment ref="D14" authorId="0">
      <text>
        <r>
          <rPr>
            <b/>
            <sz val="9"/>
            <rFont val="ＭＳ Ｐゴシック"/>
            <family val="3"/>
          </rPr>
          <t>市区町村からの補助金がある場合、当該補助金の市区町村の地方負担額を記入。</t>
        </r>
      </text>
    </comment>
    <comment ref="D17" authorId="0">
      <text>
        <r>
          <rPr>
            <b/>
            <sz val="9"/>
            <rFont val="ＭＳ Ｐゴシック"/>
            <family val="3"/>
          </rPr>
          <t>申請者が負担する額を記入。</t>
        </r>
      </text>
    </comment>
    <comment ref="D18" authorId="0">
      <text>
        <r>
          <rPr>
            <b/>
            <sz val="9"/>
            <rFont val="ＭＳ Ｐゴシック"/>
            <family val="3"/>
          </rPr>
          <t>上記の区分に当てはまらない財源があれば、その額を記入。</t>
        </r>
      </text>
    </comment>
    <comment ref="D19" authorId="0">
      <text>
        <r>
          <rPr>
            <b/>
            <sz val="9"/>
            <rFont val="ＭＳ Ｐゴシック"/>
            <family val="3"/>
          </rPr>
          <t>実際に耐震診断・補強設計・耐震改修等に要する費用と一致</t>
        </r>
      </text>
    </comment>
  </commentList>
</comments>
</file>

<file path=xl/comments3.xml><?xml version="1.0" encoding="utf-8"?>
<comments xmlns="http://schemas.openxmlformats.org/spreadsheetml/2006/main">
  <authors>
    <author>関東地方整備局</author>
  </authors>
  <commentList>
    <comment ref="C19" authorId="0">
      <text>
        <r>
          <rPr>
            <b/>
            <sz val="9"/>
            <rFont val="ＭＳ Ｐゴシック"/>
            <family val="3"/>
          </rPr>
          <t>申請に係る対象建築物の名称を記入
複数対象建築物がある場合は下記のように記入
例．対象建築物が３棟の場合：○○ビル外２棟</t>
        </r>
      </text>
    </comment>
  </commentList>
</comments>
</file>

<file path=xl/sharedStrings.xml><?xml version="1.0" encoding="utf-8"?>
<sst xmlns="http://schemas.openxmlformats.org/spreadsheetml/2006/main" count="4282" uniqueCount="294">
  <si>
    <t>様式２－１</t>
  </si>
  <si>
    <t>申請者</t>
  </si>
  <si>
    <t>印</t>
  </si>
  <si>
    <t>番号</t>
  </si>
  <si>
    <t>年月日</t>
  </si>
  <si>
    <t>様式２－２</t>
  </si>
  <si>
    <t>年度</t>
  </si>
  <si>
    <t>申請者名</t>
  </si>
  <si>
    <t>法人名・団体名</t>
  </si>
  <si>
    <t>代表者名・個人名</t>
  </si>
  <si>
    <t>耐震診断</t>
  </si>
  <si>
    <t>都道府県名</t>
  </si>
  <si>
    <t>市町村名</t>
  </si>
  <si>
    <t>耐震診断・補強設計・耐震改修対象建築物の名称</t>
  </si>
  <si>
    <t>補助金額</t>
  </si>
  <si>
    <t>摘要</t>
  </si>
  <si>
    <t>事業主体名</t>
  </si>
  <si>
    <t>　　　　申請</t>
  </si>
  <si>
    <t>　　　　決定</t>
  </si>
  <si>
    <t>（単位：千円）</t>
  </si>
  <si>
    <t>対象建築物の事業実施計画</t>
  </si>
  <si>
    <t>所有者　　　氏名</t>
  </si>
  <si>
    <t>・所有者が２名以上いる場合は、人数を記入のうえ、所有者全員のリスト（任意様式）を提出してください。</t>
  </si>
  <si>
    <t>・対象建築物の概要</t>
  </si>
  <si>
    <t>名称</t>
  </si>
  <si>
    <t>名</t>
  </si>
  <si>
    <t>地名地番</t>
  </si>
  <si>
    <t>↑都道府県名より記入してください。</t>
  </si>
  <si>
    <t>用途</t>
  </si>
  <si>
    <t>構造・階数</t>
  </si>
  <si>
    <t>延べ床面積</t>
  </si>
  <si>
    <t>㎡</t>
  </si>
  <si>
    <t>頃着工</t>
  </si>
  <si>
    <t>・事業に要する経費</t>
  </si>
  <si>
    <t>項目</t>
  </si>
  <si>
    <t>①実際に耐震診断に要する費用</t>
  </si>
  <si>
    <t>②耐震診断に要する費用の上限</t>
  </si>
  <si>
    <t>④補助申請額</t>
  </si>
  <si>
    <t>↑金額の記入は全て右詰で記入してください。(金額欄に不要な記号は記入しないでください。)</t>
  </si>
  <si>
    <t>※耐震診断に要する費用の上限額の算出について</t>
  </si>
  <si>
    <t>下記以外のもの</t>
  </si>
  <si>
    <t>延べ床面積1,500㎡～2,000㎡で次のもの</t>
  </si>
  <si>
    <t>①幼稚園・保育所　②幼稚園・保育所を含む複合用途の建築物</t>
  </si>
  <si>
    <t>対象建　　　築物の　　　住所</t>
  </si>
  <si>
    <t>建築　　　　　年月日</t>
  </si>
  <si>
    <t>・対象建築物の所有者（法人の場合は、会社名等、区分所有又は共有の場合は代表者）</t>
  </si>
  <si>
    <t>　　　　　　　　　　　　　</t>
  </si>
  <si>
    <t>階　　地下</t>
  </si>
  <si>
    <t>階</t>
  </si>
  <si>
    <t>造　　地上</t>
  </si>
  <si>
    <t>千円</t>
  </si>
  <si>
    <r>
      <t>金額欄</t>
    </r>
    <r>
      <rPr>
        <sz val="9"/>
        <color indexed="8"/>
        <rFont val="ＭＳ Ｐゴシック"/>
        <family val="3"/>
      </rPr>
      <t>（千円未満切り捨て）</t>
    </r>
  </si>
  <si>
    <t>備考</t>
  </si>
  <si>
    <t>昭和　　年　　月</t>
  </si>
  <si>
    <t>対象建築物の住所</t>
  </si>
  <si>
    <t>郵便番号</t>
  </si>
  <si>
    <t>市区町村名</t>
  </si>
  <si>
    <t>実際に耐震診断に要する費用</t>
  </si>
  <si>
    <t>円</t>
  </si>
  <si>
    <t>地方公共団体が事業主体に対して補助する額</t>
  </si>
  <si>
    <t>うち国費の額</t>
  </si>
  <si>
    <t>㎡</t>
  </si>
  <si>
    <t>様式２－４</t>
  </si>
  <si>
    <t>対象建築物の事業実施計画書②</t>
  </si>
  <si>
    <t>・事業期間</t>
  </si>
  <si>
    <t>　（予定日）</t>
  </si>
  <si>
    <t>　</t>
  </si>
  <si>
    <t>事業着手</t>
  </si>
  <si>
    <t>完了</t>
  </si>
  <si>
    <t>頃</t>
  </si>
  <si>
    <t>・当該建築物を設計することができる資格を有するものが耐震診断を実施すること。</t>
  </si>
  <si>
    <t>電話番号</t>
  </si>
  <si>
    <t>資格</t>
  </si>
  <si>
    <t>（</t>
  </si>
  <si>
    <t>）建築士</t>
  </si>
  <si>
    <t>）登録</t>
  </si>
  <si>
    <t>第</t>
  </si>
  <si>
    <t>号</t>
  </si>
  <si>
    <t>（</t>
  </si>
  <si>
    <t>）知事登録</t>
  </si>
  <si>
    <t>診断者　　　　　氏名</t>
  </si>
  <si>
    <r>
      <rPr>
        <sz val="10"/>
        <color indexed="8"/>
        <rFont val="ＭＳ Ｐゴシック"/>
        <family val="3"/>
      </rPr>
      <t>診断者　　　　　　住所</t>
    </r>
    <r>
      <rPr>
        <sz val="11"/>
        <color theme="1"/>
        <rFont val="Calibri"/>
        <family val="3"/>
      </rPr>
      <t>　　　　　　　　</t>
    </r>
    <r>
      <rPr>
        <sz val="6"/>
        <color indexed="8"/>
        <rFont val="ＭＳ Ｐゴシック"/>
        <family val="3"/>
      </rPr>
      <t>（都道府県名より記入してください。）</t>
    </r>
  </si>
  <si>
    <t>　事務所名　　（</t>
  </si>
  <si>
    <t>　　）</t>
  </si>
  <si>
    <t>耐震診断に要する費用(③)　　　　　　　　(①≦②→①、　　①＞②→②)</t>
  </si>
  <si>
    <t>社会資本整備総合交付金等　　　　　　　　　　　　　　　　　　　　　(地方公共団体の制度による補助)</t>
  </si>
  <si>
    <t>耐震対策緊急促進事業</t>
  </si>
  <si>
    <t>地方公共団体から支払われる補助金の額(④)</t>
  </si>
  <si>
    <t>地方公共団体による補助率　　　(A=④/③)</t>
  </si>
  <si>
    <t>算定補助率　　　　　　　(⑥=1/3-A/4)</t>
  </si>
  <si>
    <t>補助率下限　　　及び上限(⑦)</t>
  </si>
  <si>
    <r>
      <rPr>
        <sz val="9"/>
        <color indexed="8"/>
        <rFont val="ＭＳ Ｐゴシック"/>
        <family val="3"/>
      </rPr>
      <t>採用補助率(⑧)　　</t>
    </r>
    <r>
      <rPr>
        <sz val="9"/>
        <color indexed="8"/>
        <rFont val="ＭＳ Ｐゴシック"/>
        <family val="3"/>
      </rPr>
      <t>　</t>
    </r>
    <r>
      <rPr>
        <sz val="7"/>
        <color indexed="8"/>
        <rFont val="ＭＳ Ｐゴシック"/>
        <family val="3"/>
      </rPr>
      <t>　　(⑥&lt;⑦→⑦、　　　　　　　1/6≦⑥＜1/3→⑥)</t>
    </r>
  </si>
  <si>
    <t>算定国費　　　　　　　　(⑨=③×⑧)</t>
  </si>
  <si>
    <t>交付金＋耐震緊促算定国費　　　(⑩=⑤+⑨)</t>
  </si>
  <si>
    <r>
      <rPr>
        <sz val="9"/>
        <color indexed="8"/>
        <rFont val="ＭＳ Ｐゴシック"/>
        <family val="3"/>
      </rPr>
      <t>交付金＋耐震緊促国費限度額　　　</t>
    </r>
    <r>
      <rPr>
        <sz val="10"/>
        <color indexed="8"/>
        <rFont val="ＭＳ Ｐゴシック"/>
        <family val="3"/>
      </rPr>
      <t>　(⑪=③×1/2)</t>
    </r>
  </si>
  <si>
    <t>国費(⑬=⑨-⑫)</t>
  </si>
  <si>
    <t>うち国費(⑤)</t>
  </si>
  <si>
    <t>→</t>
  </si>
  <si>
    <t>→</t>
  </si>
  <si>
    <t>限度額単価</t>
  </si>
  <si>
    <t>面積</t>
  </si>
  <si>
    <t>限度額</t>
  </si>
  <si>
    <t>円</t>
  </si>
  <si>
    <t>㎡</t>
  </si>
  <si>
    <t>対象建築物延べ床面積</t>
  </si>
  <si>
    <t>1,000㎡以下</t>
  </si>
  <si>
    <t>1,000㎡超   2,000㎡以下</t>
  </si>
  <si>
    <t>2,000㎡超</t>
  </si>
  <si>
    <t>イ．要緊急安全確認大規模建築物の耐震化の支援に関する事業（要緊急安全確認大規模建築物の耐震診断）算出内訳</t>
  </si>
  <si>
    <t>ロ．要緊急安全確認大規模建築物の耐震化の支援に関する事業費限度額（要緊急安全確認大規模建築物の耐震診断）内訳</t>
  </si>
  <si>
    <t>③補助限度額</t>
  </si>
  <si>
    <t>ハ．添付書類</t>
  </si>
  <si>
    <t>・耐震診断費用の見積書の写し（事業費の積算内訳が分かる書類）</t>
  </si>
  <si>
    <t>・建物の登記事項証明書（所有者の住所・氏名等を証明できる書類）</t>
  </si>
  <si>
    <t>・付近見取り図</t>
  </si>
  <si>
    <t>・配置図、平面図、断面図（階数が分かるもの）</t>
  </si>
  <si>
    <t>・建物外観写真</t>
  </si>
  <si>
    <t>・その他</t>
  </si>
  <si>
    <t>平成　　年　　月</t>
  </si>
  <si>
    <t>基礎データ入力</t>
  </si>
  <si>
    <t>対象建築物の延べ床面積</t>
  </si>
  <si>
    <t>様式３－１－１</t>
  </si>
  <si>
    <t>対象建築物名</t>
  </si>
  <si>
    <t>番号</t>
  </si>
  <si>
    <t>合計</t>
  </si>
  <si>
    <t>合計</t>
  </si>
  <si>
    <t>耐震改修</t>
  </si>
  <si>
    <t>要緊急安全確認大規模建築物</t>
  </si>
  <si>
    <t>要安全確認計画記載建築物</t>
  </si>
  <si>
    <t>耐震診断対象建築物の名称</t>
  </si>
  <si>
    <t>耐震補強設計対象建築物の名称</t>
  </si>
  <si>
    <t>耐震改修対象建築物の名称</t>
  </si>
  <si>
    <t>イ．要安全確認計画記載建築物の耐震化の支援に関する事業（要安全確認計画記載建築物の耐震診断）算出内訳</t>
  </si>
  <si>
    <t>ロ．要安全確認計画記載建築物の耐震化の支援に関する事業費限度額（要安全確認計画記載建築物の耐震診断）内訳</t>
  </si>
  <si>
    <t>算定補助率　　　　　　　(⑥=A/4)</t>
  </si>
  <si>
    <t>補助率上限　　　　(⑦)</t>
  </si>
  <si>
    <t>採用補助率(⑧)　　　　　(⑥≦⑦→⑥、　　　　　　　⑥＞⑦→⑦)</t>
  </si>
  <si>
    <t>算定国費　　　　　　　　(⑨=③×⑧)</t>
  </si>
  <si>
    <t>交付金＋耐震緊促算定国費　　　(⑩=⑤+⑨)</t>
  </si>
  <si>
    <r>
      <rPr>
        <sz val="9"/>
        <color indexed="8"/>
        <rFont val="ＭＳ Ｐゴシック"/>
        <family val="3"/>
      </rPr>
      <t>交付金＋耐震緊促国費限度額　　　</t>
    </r>
    <r>
      <rPr>
        <sz val="10"/>
        <color indexed="8"/>
        <rFont val="ＭＳ Ｐゴシック"/>
        <family val="3"/>
      </rPr>
      <t>　(⑪=③×1/2)</t>
    </r>
  </si>
  <si>
    <r>
      <rPr>
        <sz val="8"/>
        <color indexed="8"/>
        <rFont val="ＭＳ Ｐゴシック"/>
        <family val="3"/>
      </rPr>
      <t>算定国費－限度額</t>
    </r>
    <r>
      <rPr>
        <sz val="9"/>
        <color indexed="8"/>
        <rFont val="ＭＳ Ｐゴシック"/>
        <family val="3"/>
      </rPr>
      <t>(⑫=⑩-⑪)</t>
    </r>
  </si>
  <si>
    <t>国費(⑬=⑨-⑫)</t>
  </si>
  <si>
    <t>≦</t>
  </si>
  <si>
    <t>≦</t>
  </si>
  <si>
    <t>交付申請額の算出方法及び事業費の配分[総括]</t>
  </si>
  <si>
    <t>補助金申請額</t>
  </si>
  <si>
    <t>交付申請額合計</t>
  </si>
  <si>
    <t>（前回交付決定額）</t>
  </si>
  <si>
    <t>（変動増額）</t>
  </si>
  <si>
    <t>様式３</t>
  </si>
  <si>
    <t>（単位：千円）</t>
  </si>
  <si>
    <t>耐震診断</t>
  </si>
  <si>
    <t>要安全確認計画記載建築物の耐震化の支援に関する事業</t>
  </si>
  <si>
    <t>擁壁の耐震診断</t>
  </si>
  <si>
    <t>耐震化のための計画の策定</t>
  </si>
  <si>
    <t>要緊急安全確認大規模建築物の耐震化の支援に関する事業</t>
  </si>
  <si>
    <t>要緊急安全確認大規模建築物の耐震改修又は建替えに関する事業</t>
  </si>
  <si>
    <t>備考</t>
  </si>
  <si>
    <t>様式２－３－１</t>
  </si>
  <si>
    <t>様式３－２－１</t>
  </si>
  <si>
    <t>・区分所有又は共有の建築物等の場合は、耐震診断実施について所有者間で承認されていることが確認できるもの</t>
  </si>
  <si>
    <t>　（総会議事録・同意書等）</t>
  </si>
  <si>
    <t>ロ．添付書類</t>
  </si>
  <si>
    <t>イ．要緊急安全確認大規模建築物の耐震化の支援に関する事業（要緊急安全確認大規模建築物に係る耐震化のための計画策定）算出内訳</t>
  </si>
  <si>
    <t>耐震化のための計画策定（耐震補強設計）</t>
  </si>
  <si>
    <t>実際に耐震化のための計画策定に要する費用</t>
  </si>
  <si>
    <t>－</t>
  </si>
  <si>
    <t>－</t>
  </si>
  <si>
    <r>
      <rPr>
        <sz val="8"/>
        <color indexed="8"/>
        <rFont val="ＭＳ Ｐゴシック"/>
        <family val="3"/>
      </rPr>
      <t>算定国費－限度額　　</t>
    </r>
    <r>
      <rPr>
        <sz val="9"/>
        <color indexed="8"/>
        <rFont val="ＭＳ Ｐゴシック"/>
        <family val="3"/>
      </rPr>
      <t>(⑫=⑩-⑪)</t>
    </r>
  </si>
  <si>
    <r>
      <rPr>
        <sz val="8"/>
        <color indexed="8"/>
        <rFont val="ＭＳ Ｐゴシック"/>
        <family val="3"/>
      </rPr>
      <t>算定国費－限度額　　　</t>
    </r>
    <r>
      <rPr>
        <sz val="9"/>
        <color indexed="8"/>
        <rFont val="ＭＳ Ｐゴシック"/>
        <family val="3"/>
      </rPr>
      <t>(⑫=⑩-⑪)</t>
    </r>
  </si>
  <si>
    <t>イ．要安全確認計画記載建築物の耐震化の支援に関する事業（要緊急安全確認大規模建築物に係る耐震化のための計画策定）算出内訳</t>
  </si>
  <si>
    <t>・耐震化の支援のための計画策定（耐震補強設計等）に要する費用の見積書の写し（事業費の積算内訳が分かる書類）</t>
  </si>
  <si>
    <t>・区分所有又は共有の建築物等の場合は、耐震化の支援のための計画策定（耐震補強設計等）実施について所有者間で承認されていることが確認できるもの（総会議事録・同意書等）</t>
  </si>
  <si>
    <r>
      <rPr>
        <sz val="8"/>
        <color indexed="8"/>
        <rFont val="ＭＳ Ｐゴシック"/>
        <family val="3"/>
      </rPr>
      <t>算定国費－限度額　　</t>
    </r>
    <r>
      <rPr>
        <sz val="9"/>
        <color indexed="8"/>
        <rFont val="ＭＳ Ｐゴシック"/>
        <family val="3"/>
      </rPr>
      <t>(⑫=⑩-⑪)</t>
    </r>
  </si>
  <si>
    <t>様式３－３</t>
  </si>
  <si>
    <t>イ．要緊急安全確認大規模建築物の耐震改修又は建替えに関する事業算出内訳</t>
  </si>
  <si>
    <t>ロ．要緊急安全確認大規模建築物の耐震改修又は建替えに関する事業内訳</t>
  </si>
  <si>
    <t>対象建築物延べ床面積(a)</t>
  </si>
  <si>
    <t>耐震診断に要する費用(③)　　　　　　　　　(①≦②→①、①＞②→②)</t>
  </si>
  <si>
    <t>事業費限度額(①)　　　(①＝a×b)</t>
  </si>
  <si>
    <t>実際に耐震改修工事に要する費用</t>
  </si>
  <si>
    <t>円／㎡</t>
  </si>
  <si>
    <t>事業費限度額単価(b)</t>
  </si>
  <si>
    <t>実際に耐震改修工事に要する費用(②)</t>
  </si>
  <si>
    <t>耐震改修工事費(③)　(①≦②→①、①＞②→②)</t>
  </si>
  <si>
    <t>円／㎡</t>
  </si>
  <si>
    <r>
      <t>算定補助率　　　　　　　</t>
    </r>
    <r>
      <rPr>
        <sz val="9"/>
        <color indexed="8"/>
        <rFont val="ＭＳ Ｐゴシック"/>
        <family val="3"/>
      </rPr>
      <t>(⑥=0.115+31A/69)</t>
    </r>
  </si>
  <si>
    <t>補助率上限　　　(⑦)</t>
  </si>
  <si>
    <r>
      <rPr>
        <sz val="9"/>
        <color indexed="8"/>
        <rFont val="ＭＳ Ｐゴシック"/>
        <family val="3"/>
      </rPr>
      <t>交付金＋耐震緊促国費限度額　　　</t>
    </r>
    <r>
      <rPr>
        <sz val="10"/>
        <color indexed="8"/>
        <rFont val="ＭＳ Ｐゴシック"/>
        <family val="3"/>
      </rPr>
      <t>　(⑪=③×1/3)</t>
    </r>
  </si>
  <si>
    <t>≦</t>
  </si>
  <si>
    <t>→</t>
  </si>
  <si>
    <t>→</t>
  </si>
  <si>
    <r>
      <rPr>
        <sz val="10"/>
        <color indexed="8"/>
        <rFont val="ＭＳ Ｐゴシック"/>
        <family val="3"/>
      </rPr>
      <t>事業費限度額</t>
    </r>
    <r>
      <rPr>
        <sz val="11"/>
        <color theme="1"/>
        <rFont val="Calibri"/>
        <family val="3"/>
      </rPr>
      <t>　(①)</t>
    </r>
  </si>
  <si>
    <r>
      <rPr>
        <sz val="9"/>
        <color indexed="8"/>
        <rFont val="ＭＳ Ｐゴシック"/>
        <family val="3"/>
      </rPr>
      <t>実際に耐震改修工事に要する費用</t>
    </r>
    <r>
      <rPr>
        <sz val="10"/>
        <color indexed="8"/>
        <rFont val="ＭＳ Ｐゴシック"/>
        <family val="3"/>
      </rPr>
      <t>　　　　　　　　</t>
    </r>
    <r>
      <rPr>
        <sz val="11"/>
        <color theme="1"/>
        <rFont val="Calibri"/>
        <family val="3"/>
      </rPr>
      <t>(②)</t>
    </r>
  </si>
  <si>
    <t>耐震改修工事費(③)　　　　　　　　(①≦②→①、　　①＞②→②)</t>
  </si>
  <si>
    <t>実際に耐震診断に要する費用(②)</t>
  </si>
  <si>
    <r>
      <rPr>
        <sz val="10"/>
        <color indexed="8"/>
        <rFont val="ＭＳ Ｐゴシック"/>
        <family val="3"/>
      </rPr>
      <t>実際に耐震診断に要する費用　　</t>
    </r>
    <r>
      <rPr>
        <sz val="11"/>
        <color theme="1"/>
        <rFont val="Calibri"/>
        <family val="3"/>
      </rPr>
      <t>(②)</t>
    </r>
  </si>
  <si>
    <r>
      <rPr>
        <sz val="10"/>
        <color indexed="8"/>
        <rFont val="ＭＳ Ｐゴシック"/>
        <family val="3"/>
      </rPr>
      <t>実際に耐震化のための計画策定に要する費用　　</t>
    </r>
    <r>
      <rPr>
        <sz val="11"/>
        <color theme="1"/>
        <rFont val="Calibri"/>
        <family val="3"/>
      </rPr>
      <t>(②)</t>
    </r>
  </si>
  <si>
    <t>耐震化のための計画策定に要する費用(③)　　　　　　　　(②＝③)</t>
  </si>
  <si>
    <t>1,000㎡超  　　　　　 2,000㎡以下</t>
  </si>
  <si>
    <t>イ．要安全確認計画記載建築物の耐震改修等、建替え又は除却に関する事業算出内訳</t>
  </si>
  <si>
    <t>ロ．要安全確認計画記載建築物の耐震改修等、建替え又は除却に関する事業内訳</t>
  </si>
  <si>
    <t>算定補助率　　　　　　(⑥=A/10)</t>
  </si>
  <si>
    <r>
      <rPr>
        <sz val="9"/>
        <color indexed="8"/>
        <rFont val="ＭＳ Ｐゴシック"/>
        <family val="3"/>
      </rPr>
      <t>交付金＋耐震緊促国費限度額　　　</t>
    </r>
    <r>
      <rPr>
        <sz val="10"/>
        <color indexed="8"/>
        <rFont val="ＭＳ Ｐゴシック"/>
        <family val="3"/>
      </rPr>
      <t>　(⑪=③×</t>
    </r>
    <r>
      <rPr>
        <sz val="10"/>
        <color indexed="8"/>
        <rFont val="ＭＳ Ｐゴシック"/>
        <family val="3"/>
      </rPr>
      <t>2/5</t>
    </r>
    <r>
      <rPr>
        <sz val="10"/>
        <color indexed="8"/>
        <rFont val="ＭＳ Ｐゴシック"/>
        <family val="3"/>
      </rPr>
      <t>)</t>
    </r>
  </si>
  <si>
    <t>耐震補強設計</t>
  </si>
  <si>
    <t>耐震診断・耐震補強設計</t>
  </si>
  <si>
    <t>耐震診断・耐震改修</t>
  </si>
  <si>
    <t>耐震補強設計・耐震改修</t>
  </si>
  <si>
    <t>耐震診断・耐震補強設計・耐震改修</t>
  </si>
  <si>
    <t>・耐震改修工事費用の見積書の写し（事業費の積算内訳が分かる書類）</t>
  </si>
  <si>
    <t>・区分所有又は共有の建築物等の場合は、耐震改修工事実施について所有者間で承認されていることが確認できるもの</t>
  </si>
  <si>
    <t>様式２－３－２</t>
  </si>
  <si>
    <t>①実際に耐震化のための計画策定に要する費用</t>
  </si>
  <si>
    <t>②補助申請額</t>
  </si>
  <si>
    <t>免震工法等特殊な工法による場合</t>
  </si>
  <si>
    <r>
      <t>※耐震</t>
    </r>
    <r>
      <rPr>
        <sz val="11"/>
        <rFont val="ＭＳ Ｐゴシック"/>
        <family val="3"/>
      </rPr>
      <t>改修</t>
    </r>
    <r>
      <rPr>
        <sz val="11"/>
        <rFont val="ＭＳ Ｐゴシック"/>
        <family val="3"/>
      </rPr>
      <t>に要する費用の上限額の算出について</t>
    </r>
  </si>
  <si>
    <t>①実際に耐震改修工事に要する費用</t>
  </si>
  <si>
    <t>②耐震改修工事に要する費用の上限</t>
  </si>
  <si>
    <t>様式２－３－３</t>
  </si>
  <si>
    <t>要安全確認計画記載建築物の耐震改修等、建替え又は除却に関する事業</t>
  </si>
  <si>
    <r>
      <t xml:space="preserve">補助基本額
</t>
    </r>
    <r>
      <rPr>
        <sz val="9"/>
        <color indexed="8"/>
        <rFont val="ＭＳ Ｐゴシック"/>
        <family val="3"/>
      </rPr>
      <t xml:space="preserve"> （耐震診断・補強設計・耐震改修に要する費用）</t>
    </r>
  </si>
  <si>
    <r>
      <t>1/6(16.67%)≦</t>
    </r>
    <r>
      <rPr>
        <sz val="11"/>
        <color theme="1"/>
        <rFont val="Calibri"/>
        <family val="3"/>
      </rPr>
      <t>⑥</t>
    </r>
    <r>
      <rPr>
        <sz val="11"/>
        <color indexed="8"/>
        <rFont val="ＭＳ Ｐゴシック"/>
        <family val="3"/>
      </rPr>
      <t>＜1/3</t>
    </r>
  </si>
  <si>
    <t>1/6(16.67%)≦⑥＜1/3</t>
  </si>
  <si>
    <t>1/6(16.67%)≦⑥＜1/3</t>
  </si>
  <si>
    <t>補助種別・事業内容・補助事業経費</t>
  </si>
  <si>
    <t>１．対象建築物の名称：</t>
  </si>
  <si>
    <t>２．対象建築物の名称：</t>
  </si>
  <si>
    <t>３．対象建築物の名称：</t>
  </si>
  <si>
    <t>４．対象建築物の名称：</t>
  </si>
  <si>
    <t>５．対象建築物の名称：</t>
  </si>
  <si>
    <t>６．対象建築物の名称：</t>
  </si>
  <si>
    <t>７．対象建築物の名称：</t>
  </si>
  <si>
    <t>８．対象建築物の名称：</t>
  </si>
  <si>
    <t>９．対象建築物の名称：</t>
  </si>
  <si>
    <t>１０．対象建築物の名称：</t>
  </si>
  <si>
    <t>１．対象建築物の名称：</t>
  </si>
  <si>
    <t>１．対象建築物の名称：</t>
  </si>
  <si>
    <t>４．対象建築物の名称：</t>
  </si>
  <si>
    <t>７．対象建築物の名称：</t>
  </si>
  <si>
    <t>２．対象建築物の名称：</t>
  </si>
  <si>
    <t>１０．対象建築物の名称：</t>
  </si>
  <si>
    <t>（備考）</t>
  </si>
  <si>
    <t>１　本様式に様式２－２及び２－３を併せたものが申請書である。</t>
  </si>
  <si>
    <t>２　申請書は事業ごとに作成すること。</t>
  </si>
  <si>
    <t>１　本表は別に２部作成し、提出すること。</t>
  </si>
  <si>
    <t>２　本表は、事業ごとに作成すること。</t>
  </si>
  <si>
    <t>様式３－１－２</t>
  </si>
  <si>
    <t>様式３－２－２</t>
  </si>
  <si>
    <t>様式３－４</t>
  </si>
  <si>
    <t>・耐震改修促進法に基づく講習会修了番号</t>
  </si>
  <si>
    <t>講習会修了番号</t>
  </si>
  <si>
    <t>構造（種類）</t>
  </si>
  <si>
    <t>造</t>
  </si>
  <si>
    <t>講習会名称</t>
  </si>
  <si>
    <t>様式第４</t>
  </si>
  <si>
    <t>コート上池台管理組合
理事長　村上　博之</t>
  </si>
  <si>
    <t>区分</t>
  </si>
  <si>
    <t>事業費</t>
  </si>
  <si>
    <t>国庫補助金</t>
  </si>
  <si>
    <t>交付金</t>
  </si>
  <si>
    <t>補助金</t>
  </si>
  <si>
    <t>耐震対策緊急促進事業</t>
  </si>
  <si>
    <t>その他</t>
  </si>
  <si>
    <t>計</t>
  </si>
  <si>
    <t>地方負担金</t>
  </si>
  <si>
    <t>都道府県補助金</t>
  </si>
  <si>
    <t>市町村補助金</t>
  </si>
  <si>
    <t>申請者負担額</t>
  </si>
  <si>
    <t>１．事業費とは、当該年度の補助対象事業の事業費総額をいい、申請の際の予定額を含む。</t>
  </si>
  <si>
    <t>２．複数の国庫補助金の交付を受けて補助対象事業を実施する場合、補助金の名称を摘要</t>
  </si>
  <si>
    <t>　　欄に記載すること。</t>
  </si>
  <si>
    <t>３．その他に計上したものについては、その内容を摘要欄に記載すること。</t>
  </si>
  <si>
    <t>大地震時に利用確保が必要であると地方公共団体が認める建築物であり、通常よりも高い耐震性を確保するもの</t>
  </si>
  <si>
    <t>地方整備局長等　殿</t>
  </si>
  <si>
    <t>対象建築物の延べ床面積×82,300円／㎡</t>
  </si>
  <si>
    <t>防災・安全交付金（住宅・建築物安全ストック形成事業）</t>
  </si>
  <si>
    <t>事業費限度額単価（48,700円／㎡又は82,300円／㎡）</t>
  </si>
  <si>
    <t>平成○○年度事業費財源表</t>
  </si>
  <si>
    <r>
      <t>　 平成２６年度耐震対策緊急促進事業について、補助金の交付を受けたいので、補助金等に係る予算の</t>
    </r>
    <r>
      <rPr>
        <sz val="11"/>
        <color indexed="10"/>
        <rFont val="ＭＳ Ｐゴシック"/>
        <family val="3"/>
      </rPr>
      <t>執行の</t>
    </r>
    <r>
      <rPr>
        <sz val="11"/>
        <color theme="1"/>
        <rFont val="Calibri"/>
        <family val="3"/>
      </rPr>
      <t>適正化に関する法律第５条の規定により、関係書類を添え、別紙のとおり申請します。</t>
    </r>
  </si>
  <si>
    <r>
      <t>・所有者が２名以上いる場合は、人数を記入のうえ、所有者全員のリスト（任意様式）</t>
    </r>
    <r>
      <rPr>
        <sz val="11"/>
        <color indexed="10"/>
        <rFont val="ＭＳ Ｐゴシック"/>
        <family val="3"/>
      </rPr>
      <t>等</t>
    </r>
    <r>
      <rPr>
        <sz val="11"/>
        <color theme="1"/>
        <rFont val="Calibri"/>
        <family val="3"/>
      </rPr>
      <t>を提出してください。</t>
    </r>
  </si>
  <si>
    <t>対象建築物の延べ床面積×1,030円／㎡＋1,540千円</t>
  </si>
  <si>
    <t>対象建築物の延べ床面積×1,540円／㎡＋520千円</t>
  </si>
  <si>
    <r>
      <t>※ただし、設計図書の復元、第３者機関の判定等の通常の耐震診断に要する費用以外の費用を要する場合は</t>
    </r>
    <r>
      <rPr>
        <sz val="8"/>
        <color indexed="10"/>
        <rFont val="ＭＳ Ｐゴシック"/>
        <family val="3"/>
      </rPr>
      <t>154</t>
    </r>
    <r>
      <rPr>
        <sz val="8"/>
        <color indexed="8"/>
        <rFont val="ＭＳ Ｐゴシック"/>
        <family val="3"/>
      </rPr>
      <t>万円を限度として加算することができます。</t>
    </r>
  </si>
  <si>
    <t>141226修正</t>
  </si>
  <si>
    <t>←計算式を簡素化したもの。</t>
  </si>
  <si>
    <r>
      <t>対象建築物の延べ床面積×</t>
    </r>
    <r>
      <rPr>
        <sz val="11"/>
        <color indexed="10"/>
        <rFont val="ＭＳ Ｐゴシック"/>
        <family val="3"/>
      </rPr>
      <t>48,700</t>
    </r>
    <r>
      <rPr>
        <sz val="11"/>
        <rFont val="ＭＳ Ｐゴシック"/>
        <family val="3"/>
      </rPr>
      <t>円／㎡</t>
    </r>
  </si>
  <si>
    <t>事業費限度額</t>
  </si>
  <si>
    <t>限度額（①）</t>
  </si>
  <si>
    <t>加算額（②）</t>
  </si>
  <si>
    <t>合計（③）</t>
  </si>
  <si>
    <r>
      <t>耐震診断に要する費用</t>
    </r>
    <r>
      <rPr>
        <sz val="11"/>
        <color indexed="10"/>
        <rFont val="ＭＳ Ｐゴシック"/>
        <family val="3"/>
      </rPr>
      <t>(⑤)
(③≦④→③、③＞④→④)</t>
    </r>
  </si>
  <si>
    <r>
      <t>実際に耐震診断に要する費用</t>
    </r>
    <r>
      <rPr>
        <sz val="11"/>
        <color indexed="10"/>
        <rFont val="ＭＳ Ｐゴシック"/>
        <family val="3"/>
      </rPr>
      <t>(④)</t>
    </r>
  </si>
  <si>
    <r>
      <t>合計</t>
    </r>
    <r>
      <rPr>
        <sz val="11"/>
        <color indexed="10"/>
        <rFont val="ＭＳ Ｐゴシック"/>
        <family val="3"/>
      </rPr>
      <t>（①）</t>
    </r>
  </si>
  <si>
    <t>防災・安全交付金（効果促進事業）</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</si>
</sst>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 ???/???\)"/>
    <numFmt numFmtId="178" formatCode="\(#\ ?/??\)"/>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 numFmtId="185" formatCode="0;\-0;;@"/>
    <numFmt numFmtId="186" formatCode="0;\-0;;@\,@@@"/>
  </numFmts>
  <fonts count="6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b/>
      <sz val="9"/>
      <name val="ＭＳ Ｐゴシック"/>
      <family val="3"/>
    </font>
    <font>
      <b/>
      <sz val="9"/>
      <color indexed="10"/>
      <name val="ＭＳ Ｐゴシック"/>
      <family val="3"/>
    </font>
    <font>
      <sz val="6"/>
      <color indexed="8"/>
      <name val="ＭＳ Ｐゴシック"/>
      <family val="3"/>
    </font>
    <font>
      <sz val="10"/>
      <color indexed="8"/>
      <name val="ＭＳ Ｐゴシック"/>
      <family val="3"/>
    </font>
    <font>
      <sz val="7"/>
      <color indexed="8"/>
      <name val="ＭＳ Ｐゴシック"/>
      <family val="3"/>
    </font>
    <font>
      <sz val="8"/>
      <color indexed="8"/>
      <name val="ＭＳ Ｐゴシック"/>
      <family val="3"/>
    </font>
    <font>
      <b/>
      <u val="single"/>
      <sz val="9"/>
      <color indexed="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8"/>
      <name val="ＭＳ Ｐゴシック"/>
      <family val="3"/>
    </font>
    <font>
      <b/>
      <sz val="11"/>
      <color indexed="10"/>
      <name val="ＭＳ Ｐゴシック"/>
      <family val="3"/>
    </font>
    <font>
      <sz val="8"/>
      <color indexed="10"/>
      <name val="ＭＳ Ｐゴシック"/>
      <family val="3"/>
    </font>
    <font>
      <sz val="11"/>
      <color indexed="9"/>
      <name val="Calibri"/>
      <family val="2"/>
    </font>
    <font>
      <sz val="10.5"/>
      <color indexed="8"/>
      <name val="Calibri"/>
      <family val="2"/>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6"/>
      <color theme="1"/>
      <name val="Calibri"/>
      <family val="3"/>
    </font>
    <font>
      <sz val="11"/>
      <name val="Calibri"/>
      <family val="3"/>
    </font>
    <font>
      <sz val="14"/>
      <color theme="1"/>
      <name val="Calibri"/>
      <family val="3"/>
    </font>
    <font>
      <sz val="10"/>
      <color theme="1"/>
      <name val="Calibri"/>
      <family val="3"/>
    </font>
    <font>
      <sz val="8"/>
      <color theme="1"/>
      <name val="Calibri"/>
      <family val="3"/>
    </font>
    <font>
      <sz val="8"/>
      <name val="Calibri"/>
      <family val="3"/>
    </font>
    <font>
      <sz val="9"/>
      <color theme="1"/>
      <name val="Calibri"/>
      <family val="3"/>
    </font>
    <font>
      <sz val="7"/>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hair"/>
      <top style="thin"/>
      <bottom style="thin"/>
    </border>
    <border diagonalDown="1">
      <left style="medium"/>
      <right style="thin"/>
      <top style="medium"/>
      <bottom>
        <color indexed="63"/>
      </bottom>
      <diagonal style="thin"/>
    </border>
    <border diagonalDown="1">
      <left style="medium"/>
      <right style="thin"/>
      <top>
        <color indexed="63"/>
      </top>
      <bottom style="medium"/>
      <diagonal style="thin"/>
    </border>
    <border diagonalDown="1">
      <left style="thin"/>
      <right style="thin"/>
      <top style="medium"/>
      <bottom>
        <color indexed="63"/>
      </bottom>
      <diagonal style="thin"/>
    </border>
    <border diagonalDown="1">
      <left style="thin"/>
      <right style="thin"/>
      <top>
        <color indexed="63"/>
      </top>
      <bottom style="medium"/>
      <diagonal style="thin"/>
    </border>
    <border>
      <left style="thin"/>
      <right style="medium"/>
      <top style="medium"/>
      <bottom>
        <color indexed="63"/>
      </bottom>
    </border>
    <border>
      <left style="thin"/>
      <right style="medium"/>
      <top>
        <color indexed="63"/>
      </top>
      <bottom style="medium"/>
    </border>
    <border diagonalDown="1">
      <left style="thin"/>
      <right style="medium"/>
      <top style="medium"/>
      <bottom>
        <color indexed="63"/>
      </bottom>
      <diagonal style="thin"/>
    </border>
    <border diagonalDown="1">
      <left style="thin"/>
      <right style="medium"/>
      <top>
        <color indexed="63"/>
      </top>
      <bottom style="medium"/>
      <diagonal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color indexed="63"/>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color indexed="63"/>
      </right>
      <top>
        <color indexed="63"/>
      </top>
      <bottom>
        <color indexed="63"/>
      </bottom>
    </border>
    <border>
      <left style="thin"/>
      <right style="thin"/>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513">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1" xfId="0"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12"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shrinkToFi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7" fillId="0" borderId="17"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3" borderId="12" xfId="0" applyFill="1" applyBorder="1" applyAlignment="1">
      <alignment horizontal="center" vertical="center" shrinkToFit="1"/>
    </xf>
    <xf numFmtId="0" fontId="0" fillId="0" borderId="10" xfId="0" applyFont="1" applyBorder="1" applyAlignment="1">
      <alignment horizontal="center" vertical="center" wrapText="1"/>
    </xf>
    <xf numFmtId="0" fontId="0" fillId="0" borderId="14" xfId="0" applyBorder="1" applyAlignment="1">
      <alignment horizontal="right" vertical="center"/>
    </xf>
    <xf numFmtId="0" fontId="0" fillId="0" borderId="15" xfId="0"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right" vertical="center"/>
    </xf>
    <xf numFmtId="0" fontId="0" fillId="33" borderId="15" xfId="0" applyFill="1" applyBorder="1" applyAlignment="1">
      <alignment vertical="center"/>
    </xf>
    <xf numFmtId="0" fontId="0" fillId="33" borderId="20" xfId="0" applyFill="1" applyBorder="1" applyAlignment="1">
      <alignment vertical="center"/>
    </xf>
    <xf numFmtId="0" fontId="0" fillId="0" borderId="16" xfId="0" applyFill="1" applyBorder="1" applyAlignment="1">
      <alignment vertical="center"/>
    </xf>
    <xf numFmtId="38" fontId="0" fillId="0" borderId="0" xfId="51" applyFont="1" applyAlignment="1">
      <alignment vertical="center"/>
    </xf>
    <xf numFmtId="0" fontId="0" fillId="0" borderId="0" xfId="62">
      <alignment vertical="center"/>
      <protection/>
    </xf>
    <xf numFmtId="0" fontId="0" fillId="0" borderId="0" xfId="62" applyAlignment="1">
      <alignment horizontal="right" vertical="center"/>
      <protection/>
    </xf>
    <xf numFmtId="0" fontId="0" fillId="0" borderId="10" xfId="62" applyBorder="1">
      <alignment vertical="center"/>
      <protection/>
    </xf>
    <xf numFmtId="38" fontId="0" fillId="0" borderId="10" xfId="51" applyFont="1" applyBorder="1" applyAlignment="1">
      <alignment vertical="center"/>
    </xf>
    <xf numFmtId="38" fontId="0" fillId="0" borderId="22" xfId="51" applyFont="1" applyBorder="1" applyAlignment="1">
      <alignment vertical="center"/>
    </xf>
    <xf numFmtId="38" fontId="0" fillId="0" borderId="11" xfId="51" applyFont="1" applyBorder="1" applyAlignment="1">
      <alignment vertical="center"/>
    </xf>
    <xf numFmtId="38" fontId="0" fillId="0" borderId="11" xfId="51" applyFont="1" applyFill="1" applyBorder="1" applyAlignment="1">
      <alignment vertical="center"/>
    </xf>
    <xf numFmtId="0" fontId="0" fillId="0" borderId="11" xfId="62" applyBorder="1">
      <alignment vertical="center"/>
      <protection/>
    </xf>
    <xf numFmtId="38" fontId="0" fillId="0" borderId="22" xfId="62" applyNumberFormat="1" applyBorder="1">
      <alignment vertical="center"/>
      <protection/>
    </xf>
    <xf numFmtId="38" fontId="0" fillId="0" borderId="11" xfId="62" applyNumberFormat="1" applyBorder="1">
      <alignment vertical="center"/>
      <protection/>
    </xf>
    <xf numFmtId="38" fontId="0" fillId="0" borderId="22" xfId="51" applyFont="1" applyFill="1" applyBorder="1" applyAlignment="1">
      <alignment vertical="center"/>
    </xf>
    <xf numFmtId="0" fontId="0" fillId="0" borderId="0" xfId="62" applyBorder="1">
      <alignment vertical="center"/>
      <protection/>
    </xf>
    <xf numFmtId="0" fontId="0" fillId="0" borderId="0" xfId="62" applyBorder="1" applyAlignment="1">
      <alignment horizontal="center" vertical="center"/>
      <protection/>
    </xf>
    <xf numFmtId="0" fontId="0" fillId="0" borderId="0" xfId="62" applyBorder="1" applyAlignment="1">
      <alignment vertical="center"/>
      <protection/>
    </xf>
    <xf numFmtId="38" fontId="0" fillId="0" borderId="10" xfId="51" applyFont="1" applyBorder="1" applyAlignment="1">
      <alignment vertical="center" wrapText="1"/>
    </xf>
    <xf numFmtId="38" fontId="0" fillId="33" borderId="22" xfId="49" applyFont="1" applyFill="1" applyBorder="1" applyAlignment="1">
      <alignment vertical="center"/>
    </xf>
    <xf numFmtId="38" fontId="0" fillId="0" borderId="10" xfId="49" applyFont="1" applyBorder="1" applyAlignment="1">
      <alignment vertical="center"/>
    </xf>
    <xf numFmtId="38" fontId="0" fillId="0" borderId="0" xfId="51" applyFont="1" applyAlignment="1">
      <alignment vertical="center"/>
    </xf>
    <xf numFmtId="40" fontId="0" fillId="0" borderId="22" xfId="51" applyNumberFormat="1" applyFont="1" applyFill="1" applyBorder="1" applyAlignment="1">
      <alignment vertical="center"/>
    </xf>
    <xf numFmtId="40" fontId="0" fillId="0" borderId="22" xfId="51" applyNumberFormat="1" applyFont="1" applyBorder="1" applyAlignment="1">
      <alignment vertical="center"/>
    </xf>
    <xf numFmtId="40" fontId="0" fillId="0" borderId="22" xfId="49" applyNumberFormat="1" applyFont="1"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vertical="center" shrinkToFit="1"/>
    </xf>
    <xf numFmtId="0" fontId="0" fillId="33" borderId="12" xfId="0" applyFill="1" applyBorder="1" applyAlignment="1">
      <alignment horizontal="center" vertical="center" shrinkToFit="1"/>
    </xf>
    <xf numFmtId="38" fontId="0" fillId="0" borderId="0" xfId="51" applyFont="1" applyBorder="1" applyAlignment="1">
      <alignment horizontal="center" vertical="center"/>
    </xf>
    <xf numFmtId="38" fontId="0" fillId="0" borderId="0" xfId="51" applyFont="1" applyBorder="1" applyAlignment="1">
      <alignment vertical="center"/>
    </xf>
    <xf numFmtId="38" fontId="0" fillId="0" borderId="0" xfId="51" applyFont="1" applyBorder="1" applyAlignment="1">
      <alignment vertical="center"/>
    </xf>
    <xf numFmtId="40" fontId="0" fillId="0" borderId="0" xfId="51" applyNumberFormat="1" applyFont="1" applyBorder="1" applyAlignment="1">
      <alignment vertical="center"/>
    </xf>
    <xf numFmtId="38" fontId="0" fillId="0" borderId="0" xfId="51" applyFont="1" applyFill="1" applyBorder="1" applyAlignment="1">
      <alignment vertical="center"/>
    </xf>
    <xf numFmtId="38" fontId="0" fillId="0" borderId="0" xfId="51" applyFont="1" applyFill="1" applyBorder="1" applyAlignment="1">
      <alignment vertical="center" wrapText="1" shrinkToFit="1"/>
    </xf>
    <xf numFmtId="0" fontId="0" fillId="0" borderId="0" xfId="62" applyBorder="1" applyAlignment="1">
      <alignment vertical="center" wrapText="1"/>
      <protection/>
    </xf>
    <xf numFmtId="38" fontId="0" fillId="0" borderId="0" xfId="51" applyFont="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38" fontId="0" fillId="33" borderId="25" xfId="49" applyFont="1" applyFill="1" applyBorder="1" applyAlignment="1">
      <alignment vertical="center"/>
    </xf>
    <xf numFmtId="0" fontId="0" fillId="0" borderId="26" xfId="0" applyBorder="1" applyAlignment="1">
      <alignment vertical="center"/>
    </xf>
    <xf numFmtId="0" fontId="0" fillId="0" borderId="22" xfId="0" applyBorder="1" applyAlignment="1">
      <alignment vertical="center"/>
    </xf>
    <xf numFmtId="0" fontId="0" fillId="0" borderId="25" xfId="0" applyBorder="1" applyAlignment="1">
      <alignment vertical="center"/>
    </xf>
    <xf numFmtId="38" fontId="0" fillId="33" borderId="27" xfId="49" applyFont="1" applyFill="1" applyBorder="1" applyAlignment="1">
      <alignment vertical="center"/>
    </xf>
    <xf numFmtId="38" fontId="0" fillId="33" borderId="28" xfId="49" applyFont="1" applyFill="1"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38" fontId="0" fillId="0" borderId="0" xfId="51" applyFont="1" applyAlignment="1">
      <alignment vertical="center"/>
    </xf>
    <xf numFmtId="38" fontId="0" fillId="0" borderId="0" xfId="51" applyFont="1" applyAlignment="1">
      <alignment vertical="center"/>
    </xf>
    <xf numFmtId="38" fontId="0" fillId="0" borderId="0" xfId="51" applyFont="1" applyAlignment="1">
      <alignment horizontal="right" vertical="center"/>
    </xf>
    <xf numFmtId="38" fontId="0" fillId="0" borderId="0" xfId="49" applyFont="1" applyAlignment="1">
      <alignment vertical="center"/>
    </xf>
    <xf numFmtId="0" fontId="0" fillId="0" borderId="11" xfId="62" applyFont="1" applyBorder="1">
      <alignment vertical="center"/>
      <protection/>
    </xf>
    <xf numFmtId="10" fontId="0" fillId="0" borderId="29" xfId="49" applyNumberFormat="1" applyFont="1" applyBorder="1" applyAlignment="1">
      <alignment horizontal="center" vertical="center" wrapText="1"/>
    </xf>
    <xf numFmtId="177" fontId="0" fillId="0" borderId="30" xfId="49" applyNumberFormat="1" applyFont="1" applyBorder="1" applyAlignment="1">
      <alignment horizontal="center" vertical="center" wrapText="1"/>
    </xf>
    <xf numFmtId="177" fontId="0" fillId="0" borderId="29" xfId="49" applyNumberFormat="1" applyFont="1" applyBorder="1" applyAlignment="1">
      <alignment horizontal="center" vertical="center" wrapText="1"/>
    </xf>
    <xf numFmtId="10" fontId="0" fillId="0" borderId="31" xfId="49" applyNumberFormat="1" applyFont="1" applyBorder="1" applyAlignment="1">
      <alignment horizontal="center" vertical="center" wrapText="1"/>
    </xf>
    <xf numFmtId="177" fontId="0" fillId="0" borderId="32" xfId="49" applyNumberFormat="1" applyFont="1" applyBorder="1" applyAlignment="1">
      <alignment horizontal="center" vertical="center" wrapText="1"/>
    </xf>
    <xf numFmtId="38" fontId="0" fillId="0" borderId="10" xfId="51" applyFont="1" applyBorder="1" applyAlignment="1">
      <alignment vertical="center" wrapText="1"/>
    </xf>
    <xf numFmtId="178" fontId="0" fillId="0" borderId="30" xfId="49" applyNumberFormat="1" applyFont="1" applyBorder="1" applyAlignment="1">
      <alignment horizontal="center" vertical="center" wrapText="1"/>
    </xf>
    <xf numFmtId="178" fontId="0" fillId="0" borderId="29" xfId="49" applyNumberFormat="1" applyFont="1" applyBorder="1" applyAlignment="1">
      <alignment horizontal="center" vertical="center" wrapText="1"/>
    </xf>
    <xf numFmtId="178" fontId="0" fillId="0" borderId="32" xfId="49"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33" borderId="12" xfId="0" applyFill="1" applyBorder="1" applyAlignment="1">
      <alignment horizontal="center" vertical="center" shrinkToFit="1"/>
    </xf>
    <xf numFmtId="0" fontId="0" fillId="0" borderId="12" xfId="0" applyBorder="1" applyAlignment="1">
      <alignment vertical="center" shrinkToFi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vertical="center" shrinkToFit="1"/>
    </xf>
    <xf numFmtId="0" fontId="0" fillId="33" borderId="12" xfId="0" applyFill="1" applyBorder="1" applyAlignment="1">
      <alignment horizontal="center" vertical="center" shrinkToFit="1"/>
    </xf>
    <xf numFmtId="38" fontId="0" fillId="0" borderId="0" xfId="51" applyFont="1" applyAlignment="1">
      <alignment vertical="center"/>
    </xf>
    <xf numFmtId="38" fontId="0" fillId="0" borderId="0" xfId="51" applyFont="1" applyAlignment="1">
      <alignment vertical="center"/>
    </xf>
    <xf numFmtId="0" fontId="58" fillId="0" borderId="17" xfId="0" applyFont="1" applyBorder="1" applyAlignment="1">
      <alignment vertical="center"/>
    </xf>
    <xf numFmtId="0" fontId="58" fillId="0" borderId="0" xfId="0" applyFont="1" applyBorder="1" applyAlignment="1">
      <alignment vertical="center"/>
    </xf>
    <xf numFmtId="0" fontId="58" fillId="0" borderId="22" xfId="0" applyFont="1" applyBorder="1" applyAlignment="1">
      <alignment vertical="center"/>
    </xf>
    <xf numFmtId="0" fontId="58" fillId="0" borderId="12" xfId="0" applyFont="1" applyBorder="1" applyAlignment="1">
      <alignment vertical="center"/>
    </xf>
    <xf numFmtId="0" fontId="58" fillId="0" borderId="11"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184" fontId="59" fillId="0" borderId="10" xfId="0" applyNumberFormat="1" applyFont="1" applyBorder="1" applyAlignment="1">
      <alignment vertical="center" wrapText="1"/>
    </xf>
    <xf numFmtId="3" fontId="59" fillId="0" borderId="10" xfId="0" applyNumberFormat="1" applyFont="1" applyBorder="1" applyAlignment="1">
      <alignment horizontal="center" vertical="center" wrapText="1"/>
    </xf>
    <xf numFmtId="0" fontId="60" fillId="0" borderId="0" xfId="0" applyFont="1" applyAlignment="1">
      <alignment horizontal="left" vertical="center"/>
    </xf>
    <xf numFmtId="49" fontId="0" fillId="0" borderId="20" xfId="51" applyNumberFormat="1" applyFont="1" applyBorder="1" applyAlignment="1">
      <alignment vertical="center"/>
    </xf>
    <xf numFmtId="38" fontId="0" fillId="0" borderId="20" xfId="51" applyFont="1" applyBorder="1" applyAlignment="1">
      <alignment vertical="center"/>
    </xf>
    <xf numFmtId="49" fontId="0" fillId="0" borderId="20" xfId="51" applyNumberFormat="1" applyFont="1" applyBorder="1" applyAlignment="1">
      <alignment vertical="center"/>
    </xf>
    <xf numFmtId="40" fontId="0" fillId="33" borderId="27" xfId="49" applyNumberFormat="1" applyFont="1" applyFill="1" applyBorder="1" applyAlignment="1">
      <alignment vertical="center"/>
    </xf>
    <xf numFmtId="40" fontId="0" fillId="33" borderId="22" xfId="49" applyNumberFormat="1" applyFont="1" applyFill="1" applyBorder="1" applyAlignment="1">
      <alignment vertical="center"/>
    </xf>
    <xf numFmtId="0" fontId="0" fillId="33" borderId="10" xfId="0" applyFill="1" applyBorder="1" applyAlignment="1">
      <alignment vertical="center"/>
    </xf>
    <xf numFmtId="3" fontId="0" fillId="0" borderId="0" xfId="51" applyNumberFormat="1" applyFont="1" applyAlignment="1">
      <alignment vertical="center"/>
    </xf>
    <xf numFmtId="38" fontId="0" fillId="0" borderId="22" xfId="51" applyFont="1" applyFill="1" applyBorder="1" applyAlignment="1">
      <alignment vertical="center" wrapText="1" shrinkToFit="1"/>
    </xf>
    <xf numFmtId="38" fontId="0" fillId="0" borderId="12" xfId="51" applyFont="1" applyFill="1" applyBorder="1" applyAlignment="1">
      <alignment vertical="center" wrapText="1" shrinkToFit="1"/>
    </xf>
    <xf numFmtId="38" fontId="0" fillId="0" borderId="11" xfId="51" applyFont="1" applyFill="1" applyBorder="1" applyAlignment="1">
      <alignment vertical="center" wrapText="1" shrinkToFit="1"/>
    </xf>
    <xf numFmtId="38" fontId="0" fillId="0" borderId="0" xfId="51"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22" xfId="0" applyBorder="1" applyAlignment="1">
      <alignment vertical="center" wrapText="1"/>
    </xf>
    <xf numFmtId="0" fontId="0" fillId="0" borderId="11" xfId="0" applyBorder="1" applyAlignment="1">
      <alignment vertical="center" wrapText="1"/>
    </xf>
    <xf numFmtId="0" fontId="0" fillId="0" borderId="0" xfId="0" applyAlignment="1">
      <alignment horizontal="right" vertical="center"/>
    </xf>
    <xf numFmtId="0" fontId="0" fillId="0" borderId="15" xfId="0" applyFill="1" applyBorder="1" applyAlignment="1">
      <alignment horizontal="center" vertical="center" wrapText="1"/>
    </xf>
    <xf numFmtId="0" fontId="0" fillId="33" borderId="10" xfId="0" applyFill="1" applyBorder="1" applyAlignment="1">
      <alignment horizontal="right" vertical="center"/>
    </xf>
    <xf numFmtId="0" fontId="0" fillId="0" borderId="20" xfId="0" applyBorder="1" applyAlignment="1">
      <alignment horizontal="center" vertical="center"/>
    </xf>
    <xf numFmtId="0" fontId="0" fillId="0" borderId="20" xfId="0" applyBorder="1" applyAlignment="1">
      <alignment horizontal="left" vertical="center" wrapText="1"/>
    </xf>
    <xf numFmtId="0" fontId="0" fillId="0" borderId="14" xfId="0" applyFill="1" applyBorder="1" applyAlignment="1">
      <alignment horizontal="center" vertical="center" wrapText="1"/>
    </xf>
    <xf numFmtId="0" fontId="0" fillId="0" borderId="32"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59" fillId="0" borderId="33" xfId="0" applyFont="1" applyBorder="1" applyAlignment="1">
      <alignment vertical="center"/>
    </xf>
    <xf numFmtId="0" fontId="59" fillId="0" borderId="34" xfId="0" applyFont="1" applyBorder="1" applyAlignment="1">
      <alignment vertical="center"/>
    </xf>
    <xf numFmtId="0" fontId="59" fillId="0" borderId="35" xfId="0" applyFont="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10"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vertical="center" shrinkToFit="1"/>
    </xf>
    <xf numFmtId="0" fontId="0" fillId="0" borderId="24" xfId="0" applyBorder="1" applyAlignment="1">
      <alignment vertical="center" shrinkToFit="1"/>
    </xf>
    <xf numFmtId="0" fontId="0" fillId="0" borderId="40" xfId="0" applyBorder="1" applyAlignment="1">
      <alignment vertical="center"/>
    </xf>
    <xf numFmtId="0" fontId="0" fillId="0" borderId="41" xfId="0" applyBorder="1" applyAlignment="1">
      <alignment vertical="center"/>
    </xf>
    <xf numFmtId="0" fontId="0" fillId="33" borderId="42" xfId="0" applyFill="1" applyBorder="1" applyAlignment="1">
      <alignment vertical="center"/>
    </xf>
    <xf numFmtId="0" fontId="0" fillId="0" borderId="33" xfId="0" applyFill="1" applyBorder="1" applyAlignment="1">
      <alignment horizontal="center" vertical="center"/>
    </xf>
    <xf numFmtId="0" fontId="0" fillId="0" borderId="35"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3" xfId="0" applyFill="1" applyBorder="1" applyAlignment="1">
      <alignment horizontal="center" vertical="center"/>
    </xf>
    <xf numFmtId="0" fontId="0" fillId="0" borderId="46" xfId="0" applyFill="1" applyBorder="1" applyAlignment="1">
      <alignment horizontal="center" vertical="center"/>
    </xf>
    <xf numFmtId="0" fontId="0" fillId="0" borderId="4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16"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33" borderId="40" xfId="0" applyFill="1" applyBorder="1" applyAlignment="1">
      <alignment horizontal="left" vertical="center"/>
    </xf>
    <xf numFmtId="0" fontId="0" fillId="33" borderId="53" xfId="0" applyFill="1" applyBorder="1" applyAlignment="1">
      <alignment horizontal="left" vertical="center"/>
    </xf>
    <xf numFmtId="0" fontId="0" fillId="33" borderId="23" xfId="0" applyFill="1" applyBorder="1" applyAlignment="1">
      <alignment vertical="center"/>
    </xf>
    <xf numFmtId="0" fontId="0" fillId="33" borderId="54" xfId="0"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33" borderId="0" xfId="0" applyFill="1" applyAlignment="1">
      <alignment horizontal="center" vertical="center"/>
    </xf>
    <xf numFmtId="0" fontId="0" fillId="28" borderId="0" xfId="0" applyFill="1" applyAlignment="1">
      <alignment horizontal="distributed" vertical="center"/>
    </xf>
    <xf numFmtId="0" fontId="0" fillId="0" borderId="0" xfId="0" applyAlignment="1">
      <alignment horizontal="left" vertical="center" shrinkToFi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38" fontId="0" fillId="0" borderId="22" xfId="0" applyNumberFormat="1" applyBorder="1" applyAlignment="1">
      <alignment vertical="center"/>
    </xf>
    <xf numFmtId="0" fontId="0" fillId="0" borderId="11" xfId="0" applyBorder="1" applyAlignment="1">
      <alignment vertical="center"/>
    </xf>
    <xf numFmtId="0" fontId="60" fillId="0" borderId="10" xfId="0" applyFont="1" applyBorder="1" applyAlignment="1">
      <alignment horizontal="center" vertical="center" wrapText="1"/>
    </xf>
    <xf numFmtId="0" fontId="61" fillId="0" borderId="19" xfId="0" applyFont="1" applyBorder="1" applyAlignment="1">
      <alignment horizontal="left" vertical="center"/>
    </xf>
    <xf numFmtId="0" fontId="61" fillId="0" borderId="20" xfId="0" applyFont="1" applyBorder="1" applyAlignment="1">
      <alignment horizontal="left" vertical="center"/>
    </xf>
    <xf numFmtId="0" fontId="61" fillId="0" borderId="21" xfId="0" applyFont="1" applyBorder="1" applyAlignment="1">
      <alignment horizontal="left" vertical="center"/>
    </xf>
    <xf numFmtId="0" fontId="0" fillId="0" borderId="12" xfId="0" applyBorder="1" applyAlignment="1">
      <alignment vertical="center" shrinkToFit="1"/>
    </xf>
    <xf numFmtId="0" fontId="0" fillId="0" borderId="11" xfId="0" applyBorder="1" applyAlignment="1">
      <alignment vertical="center" shrinkToFit="1"/>
    </xf>
    <xf numFmtId="0" fontId="0" fillId="0" borderId="14" xfId="0" applyBorder="1" applyAlignment="1">
      <alignment vertical="center"/>
    </xf>
    <xf numFmtId="0" fontId="0" fillId="0" borderId="15" xfId="0" applyBorder="1" applyAlignment="1">
      <alignment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10" xfId="0" applyBorder="1" applyAlignment="1">
      <alignment vertical="center"/>
    </xf>
    <xf numFmtId="38" fontId="59" fillId="0" borderId="22" xfId="49" applyFont="1" applyBorder="1" applyAlignment="1">
      <alignment vertical="center"/>
    </xf>
    <xf numFmtId="38" fontId="59" fillId="0" borderId="12" xfId="49" applyFont="1" applyBorder="1" applyAlignment="1">
      <alignment vertical="center"/>
    </xf>
    <xf numFmtId="38" fontId="59" fillId="0" borderId="58" xfId="49" applyFont="1" applyBorder="1" applyAlignment="1">
      <alignment vertical="center"/>
    </xf>
    <xf numFmtId="0" fontId="0" fillId="0" borderId="10" xfId="0" applyBorder="1" applyAlignment="1">
      <alignment vertical="center" wrapText="1"/>
    </xf>
    <xf numFmtId="0" fontId="0" fillId="0" borderId="22" xfId="0" applyFill="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33" borderId="22" xfId="0" applyFill="1" applyBorder="1" applyAlignment="1">
      <alignment vertical="center" wrapText="1"/>
    </xf>
    <xf numFmtId="0" fontId="0" fillId="33" borderId="12" xfId="0" applyFill="1" applyBorder="1" applyAlignment="1">
      <alignment vertical="center" wrapText="1"/>
    </xf>
    <xf numFmtId="0" fontId="0" fillId="33" borderId="11" xfId="0" applyFill="1" applyBorder="1" applyAlignment="1">
      <alignment vertical="center" wrapText="1"/>
    </xf>
    <xf numFmtId="0" fontId="0" fillId="33" borderId="22" xfId="0" applyFill="1" applyBorder="1" applyAlignment="1">
      <alignment horizontal="center" vertical="center" shrinkToFit="1"/>
    </xf>
    <xf numFmtId="0" fontId="0" fillId="33" borderId="12" xfId="0" applyFill="1" applyBorder="1" applyAlignment="1">
      <alignment horizontal="center" vertical="center" shrinkToFit="1"/>
    </xf>
    <xf numFmtId="4" fontId="0" fillId="0" borderId="22" xfId="0" applyNumberFormat="1" applyBorder="1" applyAlignment="1">
      <alignment horizontal="center" vertical="center"/>
    </xf>
    <xf numFmtId="4" fontId="0" fillId="0" borderId="58" xfId="0" applyNumberFormat="1" applyBorder="1" applyAlignment="1">
      <alignment horizontal="center" vertical="center"/>
    </xf>
    <xf numFmtId="0" fontId="0" fillId="33" borderId="22" xfId="0" applyFill="1" applyBorder="1" applyAlignment="1">
      <alignment horizontal="distributed" vertical="center"/>
    </xf>
    <xf numFmtId="0" fontId="0" fillId="33" borderId="58" xfId="0" applyFill="1" applyBorder="1" applyAlignment="1">
      <alignment horizontal="distributed" vertical="center"/>
    </xf>
    <xf numFmtId="0" fontId="0" fillId="33" borderId="22" xfId="0" applyFill="1" applyBorder="1" applyAlignment="1">
      <alignment vertical="center"/>
    </xf>
    <xf numFmtId="0" fontId="0" fillId="33" borderId="11" xfId="0" applyFill="1" applyBorder="1" applyAlignment="1">
      <alignment vertical="center"/>
    </xf>
    <xf numFmtId="0" fontId="0" fillId="0" borderId="22" xfId="0" applyFill="1" applyBorder="1" applyAlignment="1">
      <alignment horizontal="left" vertical="center"/>
    </xf>
    <xf numFmtId="0" fontId="0" fillId="0" borderId="12" xfId="0" applyFill="1" applyBorder="1" applyAlignment="1">
      <alignment horizontal="left" vertical="center"/>
    </xf>
    <xf numFmtId="0" fontId="0" fillId="0" borderId="11" xfId="0" applyFill="1" applyBorder="1" applyAlignment="1">
      <alignment horizontal="left" vertical="center"/>
    </xf>
    <xf numFmtId="0" fontId="0" fillId="0" borderId="32" xfId="0" applyBorder="1" applyAlignment="1">
      <alignment horizontal="center" vertical="center" wrapText="1"/>
    </xf>
    <xf numFmtId="0" fontId="0" fillId="0" borderId="22" xfId="0" applyFill="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0" fontId="57" fillId="0" borderId="17" xfId="0" applyFont="1" applyBorder="1" applyAlignment="1">
      <alignment horizontal="center" vertical="center"/>
    </xf>
    <xf numFmtId="0" fontId="57" fillId="0" borderId="0" xfId="0" applyFont="1" applyBorder="1" applyAlignment="1">
      <alignment horizontal="center" vertical="center"/>
    </xf>
    <xf numFmtId="0" fontId="57" fillId="0" borderId="18" xfId="0" applyFont="1" applyBorder="1" applyAlignment="1">
      <alignment horizontal="center" vertical="center"/>
    </xf>
    <xf numFmtId="0" fontId="0" fillId="0" borderId="17" xfId="0" applyBorder="1" applyAlignment="1">
      <alignment vertical="center"/>
    </xf>
    <xf numFmtId="0" fontId="0" fillId="0" borderId="0" xfId="0" applyBorder="1" applyAlignment="1">
      <alignment vertical="center"/>
    </xf>
    <xf numFmtId="0" fontId="0" fillId="0" borderId="0" xfId="0" applyBorder="1" applyAlignment="1">
      <alignment vertical="center" shrinkToFit="1"/>
    </xf>
    <xf numFmtId="0" fontId="0" fillId="0" borderId="17"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62" fillId="0" borderId="22"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1" xfId="0" applyFont="1" applyBorder="1" applyAlignment="1">
      <alignment horizontal="center" vertical="center" wrapText="1"/>
    </xf>
    <xf numFmtId="0" fontId="58" fillId="0" borderId="22" xfId="0" applyFont="1" applyBorder="1" applyAlignment="1">
      <alignment vertical="center" shrinkToFit="1"/>
    </xf>
    <xf numFmtId="0" fontId="58" fillId="0" borderId="12" xfId="0" applyFont="1" applyBorder="1" applyAlignment="1">
      <alignment vertical="center" shrinkToFit="1"/>
    </xf>
    <xf numFmtId="0" fontId="58" fillId="0" borderId="11" xfId="0" applyFont="1" applyBorder="1" applyAlignment="1">
      <alignment vertical="center" shrinkToFit="1"/>
    </xf>
    <xf numFmtId="0" fontId="58" fillId="0" borderId="22" xfId="0" applyFont="1" applyBorder="1" applyAlignment="1">
      <alignment vertical="center"/>
    </xf>
    <xf numFmtId="0" fontId="58" fillId="0" borderId="12" xfId="0" applyFont="1" applyBorder="1" applyAlignment="1">
      <alignment vertical="center"/>
    </xf>
    <xf numFmtId="0" fontId="58" fillId="0" borderId="11" xfId="0" applyFont="1" applyBorder="1" applyAlignment="1">
      <alignment vertical="center"/>
    </xf>
    <xf numFmtId="38" fontId="0" fillId="0" borderId="22" xfId="0" applyNumberFormat="1" applyFill="1" applyBorder="1" applyAlignment="1">
      <alignment horizontal="left" vertical="center"/>
    </xf>
    <xf numFmtId="0" fontId="0" fillId="33" borderId="12" xfId="0" applyFill="1" applyBorder="1" applyAlignment="1">
      <alignment vertical="center"/>
    </xf>
    <xf numFmtId="0" fontId="0" fillId="33" borderId="15" xfId="0" applyFill="1" applyBorder="1" applyAlignment="1">
      <alignment horizontal="center" vertical="center"/>
    </xf>
    <xf numFmtId="0" fontId="0" fillId="33" borderId="20" xfId="0" applyFill="1" applyBorder="1" applyAlignment="1">
      <alignment horizontal="center" vertical="center"/>
    </xf>
    <xf numFmtId="179" fontId="0" fillId="33" borderId="22" xfId="0" applyNumberFormat="1" applyFill="1" applyBorder="1" applyAlignment="1">
      <alignment horizontal="distributed" vertical="center"/>
    </xf>
    <xf numFmtId="179" fontId="0" fillId="33" borderId="12" xfId="0" applyNumberFormat="1" applyFill="1" applyBorder="1" applyAlignment="1">
      <alignment horizontal="distributed" vertical="center"/>
    </xf>
    <xf numFmtId="179" fontId="0" fillId="33" borderId="11" xfId="0" applyNumberFormat="1" applyFill="1" applyBorder="1" applyAlignment="1">
      <alignment horizontal="distributed" vertical="center"/>
    </xf>
    <xf numFmtId="0" fontId="0" fillId="0" borderId="0" xfId="0" applyBorder="1" applyAlignment="1">
      <alignment horizontal="center" vertical="center"/>
    </xf>
    <xf numFmtId="0" fontId="0" fillId="33" borderId="11" xfId="0" applyFill="1" applyBorder="1" applyAlignment="1">
      <alignment horizontal="distributed" vertical="center"/>
    </xf>
    <xf numFmtId="0" fontId="0" fillId="33" borderId="22" xfId="0" applyFill="1" applyBorder="1" applyAlignment="1">
      <alignment horizontal="center"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3" fontId="59" fillId="0" borderId="31" xfId="0" applyNumberFormat="1" applyFont="1" applyBorder="1" applyAlignment="1">
      <alignment vertical="center" wrapText="1"/>
    </xf>
    <xf numFmtId="3" fontId="59" fillId="0" borderId="32" xfId="0" applyNumberFormat="1" applyFont="1" applyBorder="1" applyAlignment="1">
      <alignment vertical="center" wrapText="1"/>
    </xf>
    <xf numFmtId="0" fontId="0" fillId="0" borderId="0" xfId="0" applyFont="1" applyAlignment="1">
      <alignment horizontal="center" vertical="center"/>
    </xf>
    <xf numFmtId="0" fontId="0" fillId="0" borderId="10" xfId="0" applyFont="1" applyBorder="1" applyAlignment="1">
      <alignment horizontal="center" vertical="center"/>
    </xf>
    <xf numFmtId="184" fontId="59" fillId="0" borderId="31" xfId="0" applyNumberFormat="1" applyFont="1" applyBorder="1" applyAlignment="1">
      <alignment vertical="center" wrapText="1"/>
    </xf>
    <xf numFmtId="184" fontId="59" fillId="0" borderId="32" xfId="0" applyNumberFormat="1" applyFont="1" applyBorder="1" applyAlignment="1">
      <alignmen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29" xfId="0" applyFont="1" applyBorder="1" applyAlignment="1">
      <alignment vertical="center" wrapText="1"/>
    </xf>
    <xf numFmtId="38" fontId="0" fillId="0" borderId="59" xfId="51" applyFont="1" applyBorder="1" applyAlignment="1">
      <alignment vertical="center" wrapText="1"/>
    </xf>
    <xf numFmtId="38" fontId="0" fillId="0" borderId="60" xfId="51" applyFont="1" applyBorder="1" applyAlignment="1">
      <alignment vertical="center" wrapText="1"/>
    </xf>
    <xf numFmtId="38" fontId="0" fillId="0" borderId="61" xfId="51" applyFont="1" applyBorder="1" applyAlignment="1">
      <alignment vertical="center" wrapText="1"/>
    </xf>
    <xf numFmtId="38" fontId="0" fillId="0" borderId="62" xfId="51" applyFont="1" applyBorder="1" applyAlignment="1">
      <alignment vertical="center" wrapText="1"/>
    </xf>
    <xf numFmtId="38" fontId="0" fillId="0" borderId="63" xfId="51" applyFont="1" applyBorder="1" applyAlignment="1">
      <alignment vertical="center"/>
    </xf>
    <xf numFmtId="38" fontId="0" fillId="0" borderId="64" xfId="51" applyFont="1" applyBorder="1" applyAlignment="1">
      <alignment vertical="center"/>
    </xf>
    <xf numFmtId="10" fontId="0" fillId="0" borderId="59" xfId="51" applyNumberFormat="1" applyFont="1" applyBorder="1" applyAlignment="1">
      <alignment horizontal="center" vertical="center"/>
    </xf>
    <xf numFmtId="10" fontId="0" fillId="0" borderId="60" xfId="51" applyNumberFormat="1" applyFont="1" applyBorder="1" applyAlignment="1">
      <alignment horizontal="center" vertical="center"/>
    </xf>
    <xf numFmtId="38" fontId="0" fillId="0" borderId="61" xfId="51" applyFont="1" applyBorder="1" applyAlignment="1">
      <alignment horizontal="center" vertical="center"/>
    </xf>
    <xf numFmtId="38" fontId="0" fillId="0" borderId="62" xfId="51" applyFont="1" applyBorder="1" applyAlignment="1">
      <alignment horizontal="center" vertical="center"/>
    </xf>
    <xf numFmtId="10" fontId="0" fillId="0" borderId="61" xfId="51" applyNumberFormat="1" applyFont="1" applyBorder="1" applyAlignment="1">
      <alignment horizontal="center" vertical="center" wrapText="1"/>
    </xf>
    <xf numFmtId="10" fontId="0" fillId="0" borderId="62" xfId="51" applyNumberFormat="1" applyFont="1" applyBorder="1" applyAlignment="1">
      <alignment horizontal="center" vertical="center" wrapText="1"/>
    </xf>
    <xf numFmtId="10" fontId="0" fillId="0" borderId="61" xfId="51" applyNumberFormat="1" applyFont="1" applyBorder="1" applyAlignment="1">
      <alignment horizontal="center" vertical="center"/>
    </xf>
    <xf numFmtId="10" fontId="0" fillId="0" borderId="62" xfId="51" applyNumberFormat="1" applyFont="1" applyBorder="1" applyAlignment="1">
      <alignment horizontal="center" vertical="center"/>
    </xf>
    <xf numFmtId="38" fontId="0" fillId="0" borderId="65" xfId="51" applyFont="1" applyBorder="1" applyAlignment="1">
      <alignment vertical="center"/>
    </xf>
    <xf numFmtId="38" fontId="0" fillId="0" borderId="66" xfId="51" applyFont="1" applyBorder="1" applyAlignment="1">
      <alignment vertical="center"/>
    </xf>
    <xf numFmtId="3" fontId="0" fillId="0" borderId="37" xfId="51" applyNumberFormat="1" applyFont="1" applyBorder="1" applyAlignment="1">
      <alignment vertical="center"/>
    </xf>
    <xf numFmtId="3" fontId="0" fillId="0" borderId="54" xfId="51" applyNumberFormat="1" applyFont="1" applyBorder="1" applyAlignment="1">
      <alignment vertical="center"/>
    </xf>
    <xf numFmtId="38" fontId="0" fillId="0" borderId="67" xfId="51" applyFont="1" applyBorder="1" applyAlignment="1">
      <alignment horizontal="center" vertical="center"/>
    </xf>
    <xf numFmtId="38" fontId="0" fillId="0" borderId="68" xfId="51" applyFont="1" applyBorder="1" applyAlignment="1">
      <alignment horizontal="center" vertical="center"/>
    </xf>
    <xf numFmtId="38" fontId="0" fillId="0" borderId="69" xfId="51" applyFont="1" applyBorder="1" applyAlignment="1">
      <alignment horizontal="center" vertical="center" wrapText="1"/>
    </xf>
    <xf numFmtId="38" fontId="0" fillId="0" borderId="51" xfId="51" applyFont="1" applyBorder="1" applyAlignment="1">
      <alignment horizontal="center" vertical="center" wrapText="1"/>
    </xf>
    <xf numFmtId="38" fontId="0" fillId="0" borderId="61" xfId="51" applyFont="1" applyBorder="1" applyAlignment="1">
      <alignment vertical="center"/>
    </xf>
    <xf numFmtId="38" fontId="0" fillId="0" borderId="62" xfId="51" applyFont="1" applyBorder="1" applyAlignment="1">
      <alignment vertical="center"/>
    </xf>
    <xf numFmtId="38" fontId="0" fillId="0" borderId="59" xfId="51" applyFont="1" applyBorder="1" applyAlignment="1">
      <alignment vertical="center"/>
    </xf>
    <xf numFmtId="38" fontId="0" fillId="0" borderId="60" xfId="51" applyFont="1" applyBorder="1" applyAlignment="1">
      <alignment vertical="center"/>
    </xf>
    <xf numFmtId="38" fontId="0" fillId="0" borderId="69" xfId="51" applyFont="1" applyFill="1" applyBorder="1" applyAlignment="1">
      <alignment vertical="center"/>
    </xf>
    <xf numFmtId="38" fontId="0" fillId="0" borderId="70" xfId="51" applyFont="1" applyFill="1" applyBorder="1" applyAlignment="1">
      <alignment vertical="center"/>
    </xf>
    <xf numFmtId="38" fontId="0" fillId="0" borderId="51" xfId="51" applyFont="1" applyFill="1" applyBorder="1" applyAlignment="1">
      <alignment vertical="center"/>
    </xf>
    <xf numFmtId="38" fontId="0" fillId="0" borderId="52" xfId="51" applyFont="1" applyFill="1" applyBorder="1" applyAlignment="1">
      <alignment vertical="center"/>
    </xf>
    <xf numFmtId="38" fontId="0" fillId="0" borderId="71" xfId="51" applyFont="1" applyFill="1" applyBorder="1" applyAlignment="1">
      <alignment vertical="center"/>
    </xf>
    <xf numFmtId="38" fontId="0" fillId="0" borderId="72" xfId="51" applyFont="1" applyFill="1" applyBorder="1" applyAlignment="1">
      <alignment vertical="center"/>
    </xf>
    <xf numFmtId="38" fontId="0" fillId="0" borderId="73" xfId="51" applyFont="1" applyFill="1" applyBorder="1" applyAlignment="1">
      <alignment vertical="center"/>
    </xf>
    <xf numFmtId="38" fontId="0" fillId="0" borderId="74" xfId="51" applyFont="1" applyFill="1" applyBorder="1" applyAlignment="1">
      <alignment vertical="center"/>
    </xf>
    <xf numFmtId="10" fontId="0" fillId="0" borderId="65" xfId="51" applyNumberFormat="1" applyFont="1" applyBorder="1" applyAlignment="1">
      <alignment horizontal="center" vertical="center"/>
    </xf>
    <xf numFmtId="10" fontId="0" fillId="0" borderId="66" xfId="51" applyNumberFormat="1" applyFont="1" applyBorder="1" applyAlignment="1">
      <alignment horizontal="center" vertical="center"/>
    </xf>
    <xf numFmtId="10" fontId="0" fillId="0" borderId="10" xfId="51" applyNumberFormat="1" applyFont="1" applyBorder="1" applyAlignment="1">
      <alignment horizontal="center" vertical="center" wrapText="1"/>
    </xf>
    <xf numFmtId="10" fontId="0" fillId="0" borderId="23" xfId="51" applyNumberFormat="1" applyFont="1" applyBorder="1" applyAlignment="1">
      <alignment horizontal="center" vertical="center" wrapText="1"/>
    </xf>
    <xf numFmtId="10" fontId="0" fillId="0" borderId="10" xfId="51" applyNumberFormat="1" applyFont="1" applyBorder="1" applyAlignment="1">
      <alignment horizontal="center" vertical="center"/>
    </xf>
    <xf numFmtId="10" fontId="0" fillId="0" borderId="23" xfId="51" applyNumberFormat="1" applyFont="1" applyBorder="1" applyAlignment="1">
      <alignment horizontal="center" vertical="center"/>
    </xf>
    <xf numFmtId="3" fontId="0" fillId="0" borderId="36" xfId="51" applyNumberFormat="1" applyFont="1" applyBorder="1" applyAlignment="1">
      <alignment vertical="center" wrapText="1"/>
    </xf>
    <xf numFmtId="3" fontId="0" fillId="0" borderId="47" xfId="51" applyNumberFormat="1" applyFont="1" applyBorder="1" applyAlignment="1">
      <alignment vertical="center" wrapText="1"/>
    </xf>
    <xf numFmtId="3" fontId="0" fillId="0" borderId="10" xfId="51" applyNumberFormat="1" applyFont="1" applyBorder="1" applyAlignment="1">
      <alignment vertical="center" wrapText="1"/>
    </xf>
    <xf numFmtId="3" fontId="0" fillId="0" borderId="23" xfId="51" applyNumberFormat="1" applyFont="1" applyBorder="1" applyAlignment="1">
      <alignment vertical="center" wrapText="1"/>
    </xf>
    <xf numFmtId="3" fontId="0" fillId="0" borderId="27" xfId="51" applyNumberFormat="1" applyFont="1" applyFill="1" applyBorder="1" applyAlignment="1">
      <alignment vertical="center"/>
    </xf>
    <xf numFmtId="3" fontId="0" fillId="0" borderId="11" xfId="51" applyNumberFormat="1" applyFont="1" applyFill="1" applyBorder="1" applyAlignment="1">
      <alignment vertical="center"/>
    </xf>
    <xf numFmtId="3" fontId="0" fillId="0" borderId="28" xfId="51" applyNumberFormat="1" applyFont="1" applyFill="1" applyBorder="1" applyAlignment="1">
      <alignment vertical="center"/>
    </xf>
    <xf numFmtId="3" fontId="0" fillId="0" borderId="75" xfId="51" applyNumberFormat="1" applyFont="1" applyFill="1" applyBorder="1" applyAlignment="1">
      <alignment vertical="center"/>
    </xf>
    <xf numFmtId="3" fontId="0" fillId="0" borderId="22" xfId="51" applyNumberFormat="1" applyFont="1" applyFill="1" applyBorder="1" applyAlignment="1">
      <alignment vertical="center"/>
    </xf>
    <xf numFmtId="3" fontId="0" fillId="0" borderId="12" xfId="51" applyNumberFormat="1" applyFont="1" applyFill="1" applyBorder="1" applyAlignment="1">
      <alignment vertical="center"/>
    </xf>
    <xf numFmtId="3" fontId="0" fillId="0" borderId="25" xfId="51" applyNumberFormat="1" applyFont="1" applyFill="1" applyBorder="1" applyAlignment="1">
      <alignment vertical="center"/>
    </xf>
    <xf numFmtId="3" fontId="0" fillId="0" borderId="76" xfId="51" applyNumberFormat="1" applyFont="1" applyFill="1" applyBorder="1" applyAlignment="1">
      <alignment vertical="center"/>
    </xf>
    <xf numFmtId="10" fontId="0" fillId="0" borderId="37" xfId="51" applyNumberFormat="1" applyFont="1" applyBorder="1" applyAlignment="1">
      <alignment horizontal="center" vertical="center"/>
    </xf>
    <xf numFmtId="10" fontId="0" fillId="0" borderId="54" xfId="51" applyNumberFormat="1" applyFont="1" applyBorder="1" applyAlignment="1">
      <alignment horizontal="center" vertical="center"/>
    </xf>
    <xf numFmtId="10" fontId="0" fillId="0" borderId="36" xfId="51" applyNumberFormat="1" applyFont="1" applyBorder="1" applyAlignment="1">
      <alignment horizontal="center" vertical="center"/>
    </xf>
    <xf numFmtId="10" fontId="0" fillId="0" borderId="47" xfId="51" applyNumberFormat="1" applyFont="1" applyBorder="1" applyAlignment="1">
      <alignment horizontal="center" vertical="center"/>
    </xf>
    <xf numFmtId="38" fontId="0" fillId="0" borderId="10" xfId="51" applyFont="1" applyBorder="1" applyAlignment="1">
      <alignment horizontal="center" vertical="center"/>
    </xf>
    <xf numFmtId="38" fontId="0" fillId="0" borderId="23" xfId="51" applyFont="1" applyBorder="1" applyAlignment="1">
      <alignment horizontal="center" vertical="center"/>
    </xf>
    <xf numFmtId="38" fontId="0" fillId="0" borderId="77" xfId="51" applyFont="1" applyBorder="1" applyAlignment="1">
      <alignment horizontal="center" vertical="center"/>
    </xf>
    <xf numFmtId="38" fontId="0" fillId="0" borderId="78" xfId="51" applyFont="1" applyBorder="1" applyAlignment="1">
      <alignment horizontal="center" vertical="center"/>
    </xf>
    <xf numFmtId="185" fontId="0" fillId="0" borderId="27" xfId="51" applyNumberFormat="1" applyFont="1" applyBorder="1" applyAlignment="1">
      <alignment vertical="center" wrapText="1"/>
    </xf>
    <xf numFmtId="185" fontId="0" fillId="0" borderId="28" xfId="51" applyNumberFormat="1" applyFont="1" applyBorder="1" applyAlignment="1">
      <alignment vertical="center" wrapText="1"/>
    </xf>
    <xf numFmtId="3" fontId="0" fillId="0" borderId="10" xfId="51" applyNumberFormat="1" applyFont="1" applyBorder="1" applyAlignment="1">
      <alignment vertical="center"/>
    </xf>
    <xf numFmtId="3" fontId="0" fillId="0" borderId="23" xfId="51" applyNumberFormat="1" applyFont="1" applyBorder="1" applyAlignment="1">
      <alignment vertical="center"/>
    </xf>
    <xf numFmtId="3" fontId="0" fillId="0" borderId="36" xfId="51" applyNumberFormat="1" applyFont="1" applyBorder="1" applyAlignment="1">
      <alignment vertical="center"/>
    </xf>
    <xf numFmtId="3" fontId="0" fillId="0" borderId="47" xfId="51" applyNumberFormat="1" applyFont="1" applyBorder="1" applyAlignment="1">
      <alignment vertical="center"/>
    </xf>
    <xf numFmtId="3" fontId="0" fillId="0" borderId="10" xfId="51" applyNumberFormat="1" applyFont="1" applyBorder="1" applyAlignment="1">
      <alignment horizontal="center" vertical="center"/>
    </xf>
    <xf numFmtId="3" fontId="0" fillId="0" borderId="23" xfId="51" applyNumberFormat="1" applyFont="1" applyBorder="1" applyAlignment="1">
      <alignment horizontal="center" vertical="center"/>
    </xf>
    <xf numFmtId="38" fontId="8" fillId="0" borderId="55" xfId="51" applyFont="1" applyBorder="1" applyAlignment="1">
      <alignment horizontal="center" vertical="center" wrapText="1"/>
    </xf>
    <xf numFmtId="38" fontId="0" fillId="0" borderId="56" xfId="51" applyFont="1" applyBorder="1" applyAlignment="1">
      <alignment horizontal="center" vertical="center" wrapText="1"/>
    </xf>
    <xf numFmtId="38" fontId="0" fillId="0" borderId="57" xfId="51" applyFont="1" applyBorder="1" applyAlignment="1">
      <alignment horizontal="center" vertical="center" wrapText="1"/>
    </xf>
    <xf numFmtId="38" fontId="0" fillId="0" borderId="79" xfId="51" applyFont="1" applyBorder="1" applyAlignment="1">
      <alignment horizontal="center" vertical="center"/>
    </xf>
    <xf numFmtId="3" fontId="0" fillId="0" borderId="39" xfId="51" applyNumberFormat="1" applyFont="1" applyBorder="1" applyAlignment="1">
      <alignment vertical="center"/>
    </xf>
    <xf numFmtId="3" fontId="0" fillId="0" borderId="42" xfId="51" applyNumberFormat="1" applyFont="1" applyBorder="1" applyAlignment="1">
      <alignment vertical="center" wrapText="1"/>
    </xf>
    <xf numFmtId="3" fontId="0" fillId="0" borderId="38" xfId="51" applyNumberFormat="1" applyFont="1" applyBorder="1" applyAlignment="1">
      <alignment vertical="center" wrapText="1"/>
    </xf>
    <xf numFmtId="38" fontId="8" fillId="0" borderId="69" xfId="51" applyFont="1" applyBorder="1" applyAlignment="1">
      <alignment horizontal="center" vertical="center" wrapText="1"/>
    </xf>
    <xf numFmtId="38" fontId="0" fillId="0" borderId="80" xfId="51" applyFont="1" applyBorder="1" applyAlignment="1">
      <alignment horizontal="center" vertical="center" wrapText="1"/>
    </xf>
    <xf numFmtId="185" fontId="0" fillId="0" borderId="48" xfId="51" applyNumberFormat="1" applyFont="1" applyBorder="1" applyAlignment="1">
      <alignment vertical="center" wrapText="1"/>
    </xf>
    <xf numFmtId="10" fontId="0" fillId="0" borderId="39" xfId="51" applyNumberFormat="1" applyFont="1" applyBorder="1" applyAlignment="1">
      <alignment horizontal="center" vertical="center"/>
    </xf>
    <xf numFmtId="10" fontId="0" fillId="0" borderId="42" xfId="51" applyNumberFormat="1" applyFont="1" applyBorder="1" applyAlignment="1">
      <alignment horizontal="center" vertical="center"/>
    </xf>
    <xf numFmtId="38" fontId="0" fillId="0" borderId="38" xfId="51" applyFont="1" applyBorder="1" applyAlignment="1">
      <alignment horizontal="center" vertical="center"/>
    </xf>
    <xf numFmtId="10" fontId="0" fillId="0" borderId="38" xfId="51" applyNumberFormat="1" applyFont="1" applyBorder="1" applyAlignment="1">
      <alignment horizontal="center" vertical="center" wrapText="1"/>
    </xf>
    <xf numFmtId="10" fontId="0" fillId="0" borderId="38" xfId="51" applyNumberFormat="1" applyFont="1" applyBorder="1" applyAlignment="1">
      <alignment horizontal="center" vertical="center"/>
    </xf>
    <xf numFmtId="3" fontId="0" fillId="0" borderId="38" xfId="51" applyNumberFormat="1" applyFont="1" applyBorder="1" applyAlignment="1">
      <alignment vertical="center"/>
    </xf>
    <xf numFmtId="3" fontId="0" fillId="0" borderId="42" xfId="51" applyNumberFormat="1" applyFont="1" applyBorder="1" applyAlignment="1">
      <alignment vertical="center"/>
    </xf>
    <xf numFmtId="3" fontId="0" fillId="0" borderId="38" xfId="51" applyNumberFormat="1" applyFont="1" applyBorder="1" applyAlignment="1">
      <alignment horizontal="center" vertical="center"/>
    </xf>
    <xf numFmtId="3" fontId="0" fillId="0" borderId="48" xfId="51" applyNumberFormat="1" applyFont="1" applyFill="1" applyBorder="1" applyAlignment="1">
      <alignment vertical="center"/>
    </xf>
    <xf numFmtId="3" fontId="0" fillId="0" borderId="49" xfId="51" applyNumberFormat="1" applyFont="1" applyFill="1" applyBorder="1" applyAlignment="1">
      <alignment vertical="center"/>
    </xf>
    <xf numFmtId="3" fontId="0" fillId="0" borderId="40" xfId="51" applyNumberFormat="1" applyFont="1" applyFill="1" applyBorder="1" applyAlignment="1">
      <alignment vertical="center"/>
    </xf>
    <xf numFmtId="3" fontId="0" fillId="0" borderId="41" xfId="51" applyNumberFormat="1" applyFont="1" applyFill="1" applyBorder="1" applyAlignment="1">
      <alignment vertical="center"/>
    </xf>
    <xf numFmtId="38" fontId="61" fillId="0" borderId="51" xfId="51" applyFont="1" applyBorder="1" applyAlignment="1">
      <alignment horizontal="center" vertical="center" wrapText="1"/>
    </xf>
    <xf numFmtId="38" fontId="61" fillId="0" borderId="52" xfId="51" applyFont="1" applyBorder="1" applyAlignment="1">
      <alignment horizontal="center" vertical="center" wrapText="1"/>
    </xf>
    <xf numFmtId="38" fontId="60" fillId="0" borderId="25" xfId="51" applyFont="1" applyBorder="1" applyAlignment="1">
      <alignment horizontal="center" vertical="center" wrapText="1"/>
    </xf>
    <xf numFmtId="38" fontId="60" fillId="0" borderId="76" xfId="51" applyFont="1" applyBorder="1" applyAlignment="1">
      <alignment horizontal="center" vertical="center" wrapText="1"/>
    </xf>
    <xf numFmtId="38" fontId="60" fillId="0" borderId="75" xfId="51" applyFont="1" applyBorder="1" applyAlignment="1">
      <alignment horizontal="center" vertical="center" wrapText="1"/>
    </xf>
    <xf numFmtId="38" fontId="61" fillId="0" borderId="69" xfId="51" applyFont="1" applyBorder="1" applyAlignment="1">
      <alignment horizontal="center" vertical="center" wrapText="1"/>
    </xf>
    <xf numFmtId="38" fontId="61" fillId="0" borderId="72" xfId="51" applyFont="1" applyBorder="1" applyAlignment="1">
      <alignment horizontal="center" vertical="center" wrapText="1"/>
    </xf>
    <xf numFmtId="38" fontId="61" fillId="0" borderId="70" xfId="51" applyFont="1" applyBorder="1" applyAlignment="1">
      <alignment horizontal="center" vertical="center" wrapText="1"/>
    </xf>
    <xf numFmtId="0" fontId="60" fillId="0" borderId="38" xfId="62" applyFont="1" applyBorder="1" applyAlignment="1">
      <alignment horizontal="center" vertical="center" wrapText="1"/>
      <protection/>
    </xf>
    <xf numFmtId="0" fontId="60" fillId="0" borderId="23" xfId="62" applyFont="1" applyBorder="1" applyAlignment="1">
      <alignment horizontal="center" vertical="center" wrapText="1"/>
      <protection/>
    </xf>
    <xf numFmtId="0" fontId="3" fillId="0" borderId="81" xfId="62" applyFont="1" applyBorder="1" applyAlignment="1">
      <alignment horizontal="center" vertical="center" wrapText="1"/>
      <protection/>
    </xf>
    <xf numFmtId="0" fontId="63" fillId="0" borderId="30" xfId="62" applyFont="1" applyBorder="1" applyAlignment="1">
      <alignment horizontal="center" vertical="center" wrapText="1"/>
      <protection/>
    </xf>
    <xf numFmtId="38" fontId="60" fillId="0" borderId="39" xfId="51" applyFont="1" applyBorder="1" applyAlignment="1">
      <alignment horizontal="center" vertical="center" wrapText="1"/>
    </xf>
    <xf numFmtId="38" fontId="60" fillId="0" borderId="54" xfId="51" applyFont="1" applyBorder="1" applyAlignment="1">
      <alignment horizontal="center" vertical="center" wrapText="1"/>
    </xf>
    <xf numFmtId="38" fontId="0" fillId="0" borderId="81" xfId="51" applyFont="1" applyBorder="1" applyAlignment="1">
      <alignment horizontal="center" vertical="center"/>
    </xf>
    <xf numFmtId="38" fontId="0" fillId="0" borderId="30" xfId="51" applyFont="1" applyBorder="1" applyAlignment="1">
      <alignment horizontal="center" vertical="center"/>
    </xf>
    <xf numFmtId="38" fontId="60" fillId="0" borderId="81" xfId="51" applyFont="1" applyBorder="1" applyAlignment="1">
      <alignment horizontal="center" vertical="center" wrapText="1"/>
    </xf>
    <xf numFmtId="38" fontId="60" fillId="0" borderId="30" xfId="51" applyFont="1" applyBorder="1" applyAlignment="1">
      <alignment horizontal="center" vertical="center" wrapText="1"/>
    </xf>
    <xf numFmtId="38" fontId="0" fillId="0" borderId="81" xfId="51" applyFont="1" applyBorder="1" applyAlignment="1">
      <alignment horizontal="center" vertical="center" wrapText="1"/>
    </xf>
    <xf numFmtId="38" fontId="0" fillId="0" borderId="30" xfId="51" applyFont="1" applyBorder="1" applyAlignment="1">
      <alignment horizontal="center" vertical="center" wrapText="1"/>
    </xf>
    <xf numFmtId="38" fontId="9" fillId="0" borderId="81" xfId="51" applyFont="1" applyBorder="1" applyAlignment="1">
      <alignment horizontal="center" vertical="center" wrapText="1"/>
    </xf>
    <xf numFmtId="38" fontId="64" fillId="0" borderId="30" xfId="51" applyFont="1" applyBorder="1" applyAlignment="1">
      <alignment horizontal="center" vertical="center" wrapText="1"/>
    </xf>
    <xf numFmtId="38" fontId="0" fillId="0" borderId="63" xfId="51" applyFont="1" applyBorder="1" applyAlignment="1">
      <alignment horizontal="center" vertical="center" wrapText="1"/>
    </xf>
    <xf numFmtId="38" fontId="0" fillId="0" borderId="64" xfId="51" applyFont="1" applyBorder="1" applyAlignment="1">
      <alignment horizontal="center" vertical="center" wrapText="1"/>
    </xf>
    <xf numFmtId="0" fontId="60" fillId="0" borderId="42" xfId="62" applyFont="1" applyBorder="1" applyAlignment="1">
      <alignment horizontal="center" vertical="center" wrapText="1"/>
      <protection/>
    </xf>
    <xf numFmtId="0" fontId="60" fillId="0" borderId="47" xfId="62" applyFont="1" applyBorder="1" applyAlignment="1">
      <alignment horizontal="center" vertical="center" wrapText="1"/>
      <protection/>
    </xf>
    <xf numFmtId="38" fontId="0" fillId="0" borderId="29" xfId="51" applyFont="1" applyBorder="1" applyAlignment="1">
      <alignment horizontal="center" vertical="center" wrapText="1"/>
    </xf>
    <xf numFmtId="38" fontId="0" fillId="0" borderId="55" xfId="51" applyFont="1" applyBorder="1" applyAlignment="1">
      <alignment horizontal="center" vertical="center" wrapText="1"/>
    </xf>
    <xf numFmtId="38" fontId="60" fillId="0" borderId="63" xfId="51" applyFont="1" applyBorder="1" applyAlignment="1">
      <alignment horizontal="center" vertical="center" wrapText="1"/>
    </xf>
    <xf numFmtId="38" fontId="60" fillId="0" borderId="82" xfId="51" applyFont="1" applyBorder="1" applyAlignment="1">
      <alignment horizontal="center" vertical="center" wrapText="1"/>
    </xf>
    <xf numFmtId="38" fontId="60" fillId="0" borderId="64" xfId="51" applyFont="1" applyBorder="1" applyAlignment="1">
      <alignment horizontal="center" vertical="center" wrapText="1"/>
    </xf>
    <xf numFmtId="38" fontId="0" fillId="0" borderId="33" xfId="51" applyFont="1" applyBorder="1" applyAlignment="1">
      <alignment horizontal="center" vertical="center" wrapText="1" shrinkToFit="1"/>
    </xf>
    <xf numFmtId="38" fontId="0" fillId="0" borderId="34" xfId="51" applyFont="1" applyBorder="1" applyAlignment="1">
      <alignment horizontal="center" vertical="center" wrapText="1" shrinkToFit="1"/>
    </xf>
    <xf numFmtId="38" fontId="0" fillId="0" borderId="35" xfId="51" applyFont="1" applyBorder="1" applyAlignment="1">
      <alignment horizontal="center" vertical="center" wrapText="1" shrinkToFit="1"/>
    </xf>
    <xf numFmtId="38" fontId="0" fillId="0" borderId="33" xfId="51" applyFont="1" applyBorder="1" applyAlignment="1">
      <alignment horizontal="center" vertical="center"/>
    </xf>
    <xf numFmtId="38" fontId="0" fillId="0" borderId="34" xfId="51" applyFont="1" applyBorder="1" applyAlignment="1">
      <alignment horizontal="center" vertical="center"/>
    </xf>
    <xf numFmtId="38" fontId="0" fillId="0" borderId="35" xfId="51" applyFont="1" applyBorder="1" applyAlignment="1">
      <alignment horizontal="center" vertical="center"/>
    </xf>
    <xf numFmtId="38" fontId="0" fillId="0" borderId="55" xfId="51" applyFont="1" applyBorder="1" applyAlignment="1">
      <alignment horizontal="center" vertical="center" wrapText="1" shrinkToFit="1"/>
    </xf>
    <xf numFmtId="38" fontId="0" fillId="0" borderId="57" xfId="51" applyFont="1" applyBorder="1" applyAlignment="1">
      <alignment horizontal="center" vertical="center" wrapText="1" shrinkToFit="1"/>
    </xf>
    <xf numFmtId="38" fontId="0" fillId="0" borderId="22" xfId="51" applyFont="1" applyBorder="1" applyAlignment="1">
      <alignment vertical="center"/>
    </xf>
    <xf numFmtId="38" fontId="0" fillId="0" borderId="12" xfId="51" applyFont="1" applyBorder="1" applyAlignment="1">
      <alignment vertical="center"/>
    </xf>
    <xf numFmtId="38" fontId="0" fillId="0" borderId="10" xfId="51" applyFont="1" applyFill="1" applyBorder="1" applyAlignment="1">
      <alignment vertical="center" shrinkToFit="1"/>
    </xf>
    <xf numFmtId="38" fontId="0" fillId="0" borderId="22" xfId="51" applyFont="1" applyFill="1" applyBorder="1" applyAlignment="1">
      <alignment vertical="center" wrapText="1" shrinkToFit="1"/>
    </xf>
    <xf numFmtId="38" fontId="0" fillId="0" borderId="12" xfId="51" applyFont="1" applyFill="1" applyBorder="1" applyAlignment="1">
      <alignment vertical="center" wrapText="1" shrinkToFit="1"/>
    </xf>
    <xf numFmtId="38" fontId="0" fillId="0" borderId="11" xfId="51" applyFont="1" applyFill="1" applyBorder="1" applyAlignment="1">
      <alignment vertical="center" wrapText="1" shrinkToFit="1"/>
    </xf>
    <xf numFmtId="0" fontId="0" fillId="0" borderId="22" xfId="62" applyFont="1" applyBorder="1" applyAlignment="1">
      <alignment vertical="center"/>
      <protection/>
    </xf>
    <xf numFmtId="0" fontId="0" fillId="0" borderId="12" xfId="62" applyBorder="1" applyAlignment="1">
      <alignment vertical="center"/>
      <protection/>
    </xf>
    <xf numFmtId="0" fontId="0" fillId="0" borderId="11" xfId="62" applyBorder="1" applyAlignment="1">
      <alignment vertical="center"/>
      <protection/>
    </xf>
    <xf numFmtId="0" fontId="0" fillId="0" borderId="22" xfId="62" applyBorder="1" applyAlignment="1">
      <alignment horizontal="center" vertical="center"/>
      <protection/>
    </xf>
    <xf numFmtId="0" fontId="0" fillId="0" borderId="11" xfId="62" applyBorder="1" applyAlignment="1">
      <alignment horizontal="center" vertical="center"/>
      <protection/>
    </xf>
    <xf numFmtId="0" fontId="0" fillId="0" borderId="10" xfId="62" applyBorder="1" applyAlignment="1">
      <alignment horizontal="center" vertical="center"/>
      <protection/>
    </xf>
    <xf numFmtId="0" fontId="0" fillId="0" borderId="20" xfId="62" applyFont="1" applyBorder="1" applyAlignment="1">
      <alignment vertical="center"/>
      <protection/>
    </xf>
    <xf numFmtId="38" fontId="0" fillId="0" borderId="42" xfId="51" applyFont="1" applyBorder="1" applyAlignment="1">
      <alignment horizontal="center" vertical="center"/>
    </xf>
    <xf numFmtId="38" fontId="0" fillId="0" borderId="36" xfId="51" applyFont="1" applyBorder="1" applyAlignment="1">
      <alignment horizontal="center" vertical="center"/>
    </xf>
    <xf numFmtId="10" fontId="0" fillId="0" borderId="63" xfId="51" applyNumberFormat="1" applyFont="1" applyBorder="1" applyAlignment="1">
      <alignment horizontal="center" vertical="center"/>
    </xf>
    <xf numFmtId="10" fontId="0" fillId="0" borderId="83" xfId="51" applyNumberFormat="1" applyFont="1" applyBorder="1" applyAlignment="1">
      <alignment horizontal="center" vertical="center"/>
    </xf>
    <xf numFmtId="10" fontId="0" fillId="0" borderId="84" xfId="51" applyNumberFormat="1" applyFont="1" applyBorder="1" applyAlignment="1">
      <alignment horizontal="center" vertical="center"/>
    </xf>
    <xf numFmtId="38" fontId="0" fillId="0" borderId="47" xfId="51" applyFont="1" applyBorder="1" applyAlignment="1">
      <alignment horizontal="center" vertical="center"/>
    </xf>
    <xf numFmtId="10" fontId="0" fillId="0" borderId="64" xfId="51" applyNumberFormat="1" applyFont="1" applyBorder="1" applyAlignment="1">
      <alignment horizontal="center" vertical="center"/>
    </xf>
    <xf numFmtId="0" fontId="60" fillId="0" borderId="42"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23" xfId="0" applyFont="1" applyBorder="1" applyAlignment="1">
      <alignment horizontal="center" vertical="center" wrapText="1"/>
    </xf>
    <xf numFmtId="0" fontId="3" fillId="0" borderId="81" xfId="0" applyFont="1" applyBorder="1" applyAlignment="1">
      <alignment horizontal="center" vertical="center" wrapText="1"/>
    </xf>
    <xf numFmtId="0" fontId="63" fillId="0" borderId="30" xfId="0" applyFont="1" applyBorder="1" applyAlignment="1">
      <alignment horizontal="center" vertical="center" wrapText="1"/>
    </xf>
    <xf numFmtId="38" fontId="60" fillId="0" borderId="39" xfId="49" applyFont="1" applyBorder="1" applyAlignment="1">
      <alignment horizontal="center" vertical="center" wrapText="1"/>
    </xf>
    <xf numFmtId="38" fontId="60" fillId="0" borderId="54" xfId="49" applyFont="1" applyBorder="1" applyAlignment="1">
      <alignment horizontal="center" vertical="center" wrapText="1"/>
    </xf>
    <xf numFmtId="38" fontId="0" fillId="0" borderId="55" xfId="49" applyFont="1" applyBorder="1" applyAlignment="1">
      <alignment horizontal="center" vertical="center" wrapText="1"/>
    </xf>
    <xf numFmtId="38" fontId="0" fillId="0" borderId="57" xfId="49" applyFont="1" applyBorder="1" applyAlignment="1">
      <alignment horizontal="center" vertical="center" wrapText="1"/>
    </xf>
    <xf numFmtId="38" fontId="0" fillId="0" borderId="81" xfId="49" applyFont="1" applyBorder="1" applyAlignment="1">
      <alignment horizontal="center" vertical="center"/>
    </xf>
    <xf numFmtId="38" fontId="0" fillId="0" borderId="30" xfId="49" applyFont="1" applyBorder="1" applyAlignment="1">
      <alignment horizontal="center" vertical="center"/>
    </xf>
    <xf numFmtId="38" fontId="0" fillId="0" borderId="81" xfId="49" applyFont="1" applyBorder="1" applyAlignment="1">
      <alignment horizontal="center" vertical="center" wrapText="1"/>
    </xf>
    <xf numFmtId="38" fontId="0" fillId="0" borderId="30" xfId="49" applyFont="1" applyBorder="1" applyAlignment="1">
      <alignment horizontal="center" vertical="center" wrapText="1"/>
    </xf>
    <xf numFmtId="38" fontId="63" fillId="0" borderId="81" xfId="49" applyFont="1" applyBorder="1" applyAlignment="1">
      <alignment horizontal="center" vertical="center" wrapText="1"/>
    </xf>
    <xf numFmtId="38" fontId="63" fillId="0" borderId="30" xfId="49" applyFont="1" applyBorder="1" applyAlignment="1">
      <alignment horizontal="center" vertical="center" wrapText="1"/>
    </xf>
    <xf numFmtId="38" fontId="0" fillId="0" borderId="63" xfId="49" applyFont="1" applyBorder="1" applyAlignment="1">
      <alignment horizontal="center" vertical="center" wrapText="1"/>
    </xf>
    <xf numFmtId="38" fontId="0" fillId="0" borderId="64" xfId="49" applyFont="1" applyBorder="1" applyAlignment="1">
      <alignment horizontal="center" vertical="center" wrapText="1"/>
    </xf>
    <xf numFmtId="0" fontId="0" fillId="0" borderId="20" xfId="62" applyFont="1" applyBorder="1" applyAlignment="1">
      <alignment horizontal="left" vertical="center"/>
      <protection/>
    </xf>
    <xf numFmtId="185" fontId="0" fillId="0" borderId="42" xfId="51" applyNumberFormat="1" applyFont="1" applyBorder="1" applyAlignment="1">
      <alignment horizontal="center" vertical="center"/>
    </xf>
    <xf numFmtId="185" fontId="0" fillId="0" borderId="36" xfId="51" applyNumberFormat="1" applyFont="1" applyBorder="1" applyAlignment="1">
      <alignment horizontal="center" vertical="center"/>
    </xf>
    <xf numFmtId="185" fontId="0" fillId="0" borderId="47" xfId="51" applyNumberFormat="1" applyFont="1" applyBorder="1" applyAlignment="1">
      <alignment horizontal="center" vertical="center"/>
    </xf>
    <xf numFmtId="38" fontId="0" fillId="0" borderId="55" xfId="49" applyFont="1" applyBorder="1" applyAlignment="1">
      <alignment horizontal="center" vertical="center" wrapText="1" shrinkToFit="1"/>
    </xf>
    <xf numFmtId="38" fontId="0" fillId="0" borderId="57" xfId="49" applyFont="1" applyBorder="1" applyAlignment="1">
      <alignment horizontal="center" vertical="center" wrapText="1" shrinkToFit="1"/>
    </xf>
    <xf numFmtId="0" fontId="8" fillId="0" borderId="38" xfId="0" applyFont="1" applyBorder="1" applyAlignment="1">
      <alignment horizontal="center" vertical="center" wrapText="1"/>
    </xf>
    <xf numFmtId="10" fontId="0" fillId="0" borderId="81" xfId="49" applyNumberFormat="1" applyFont="1" applyBorder="1" applyAlignment="1">
      <alignment horizontal="center" vertical="center" wrapText="1"/>
    </xf>
    <xf numFmtId="10" fontId="0" fillId="0" borderId="29" xfId="49" applyNumberFormat="1" applyFont="1" applyBorder="1" applyAlignment="1">
      <alignment horizontal="center" vertical="center" wrapText="1"/>
    </xf>
    <xf numFmtId="10" fontId="0" fillId="0" borderId="81" xfId="49" applyNumberFormat="1" applyFont="1" applyBorder="1" applyAlignment="1">
      <alignment horizontal="center" vertical="center"/>
    </xf>
    <xf numFmtId="10" fontId="0" fillId="0" borderId="29" xfId="49" applyNumberFormat="1" applyFont="1" applyBorder="1" applyAlignment="1">
      <alignment horizontal="center" vertical="center"/>
    </xf>
    <xf numFmtId="3" fontId="0" fillId="0" borderId="63" xfId="49" applyNumberFormat="1" applyFont="1" applyBorder="1" applyAlignment="1">
      <alignment vertical="center"/>
    </xf>
    <xf numFmtId="3" fontId="0" fillId="0" borderId="82" xfId="49" applyNumberFormat="1" applyFont="1" applyBorder="1" applyAlignment="1">
      <alignment vertical="center"/>
    </xf>
    <xf numFmtId="10" fontId="0" fillId="0" borderId="55" xfId="49" applyNumberFormat="1" applyFont="1" applyBorder="1" applyAlignment="1">
      <alignment horizontal="center" vertical="center"/>
    </xf>
    <xf numFmtId="10" fontId="0" fillId="0" borderId="56" xfId="49" applyNumberFormat="1" applyFont="1" applyBorder="1" applyAlignment="1">
      <alignment horizontal="center" vertical="center"/>
    </xf>
    <xf numFmtId="10" fontId="0" fillId="0" borderId="85" xfId="49" applyNumberFormat="1" applyFont="1" applyBorder="1" applyAlignment="1">
      <alignment horizontal="center" vertical="center"/>
    </xf>
    <xf numFmtId="10" fontId="0" fillId="0" borderId="86" xfId="49" applyNumberFormat="1" applyFont="1" applyBorder="1" applyAlignment="1">
      <alignment horizontal="center" vertical="center"/>
    </xf>
    <xf numFmtId="10" fontId="0" fillId="0" borderId="31" xfId="49" applyNumberFormat="1" applyFont="1" applyBorder="1" applyAlignment="1">
      <alignment horizontal="center" vertical="center"/>
    </xf>
    <xf numFmtId="10" fontId="0" fillId="0" borderId="32" xfId="49" applyNumberFormat="1" applyFont="1" applyBorder="1" applyAlignment="1">
      <alignment horizontal="center" vertical="center"/>
    </xf>
    <xf numFmtId="10" fontId="0" fillId="0" borderId="31" xfId="49" applyNumberFormat="1" applyFont="1" applyBorder="1" applyAlignment="1">
      <alignment horizontal="center" vertical="center" wrapText="1"/>
    </xf>
    <xf numFmtId="10" fontId="0" fillId="0" borderId="32" xfId="49" applyNumberFormat="1" applyFont="1" applyBorder="1" applyAlignment="1">
      <alignment horizontal="center" vertical="center" wrapText="1"/>
    </xf>
    <xf numFmtId="3" fontId="0" fillId="0" borderId="84" xfId="49" applyNumberFormat="1" applyFont="1" applyBorder="1" applyAlignment="1">
      <alignment vertical="center"/>
    </xf>
    <xf numFmtId="3" fontId="0" fillId="0" borderId="83" xfId="49" applyNumberFormat="1" applyFont="1" applyBorder="1" applyAlignment="1">
      <alignment vertical="center"/>
    </xf>
    <xf numFmtId="3" fontId="0" fillId="0" borderId="55" xfId="49" applyNumberFormat="1" applyFont="1" applyBorder="1" applyAlignment="1">
      <alignment vertical="center" wrapText="1"/>
    </xf>
    <xf numFmtId="3" fontId="0" fillId="0" borderId="56" xfId="49" applyNumberFormat="1" applyFont="1" applyBorder="1" applyAlignment="1">
      <alignment vertical="center" wrapText="1"/>
    </xf>
    <xf numFmtId="3" fontId="0" fillId="0" borderId="81" xfId="49" applyNumberFormat="1" applyFont="1" applyBorder="1" applyAlignment="1">
      <alignment vertical="center" wrapText="1"/>
    </xf>
    <xf numFmtId="3" fontId="0" fillId="0" borderId="29" xfId="49" applyNumberFormat="1" applyFont="1" applyBorder="1" applyAlignment="1">
      <alignment vertical="center" wrapText="1"/>
    </xf>
    <xf numFmtId="3" fontId="0" fillId="0" borderId="85" xfId="49" applyNumberFormat="1" applyFont="1" applyBorder="1" applyAlignment="1">
      <alignment vertical="center" wrapText="1"/>
    </xf>
    <xf numFmtId="3" fontId="0" fillId="0" borderId="86" xfId="49" applyNumberFormat="1" applyFont="1" applyBorder="1" applyAlignment="1">
      <alignment vertical="center" wrapText="1"/>
    </xf>
    <xf numFmtId="3" fontId="0" fillId="0" borderId="31" xfId="49" applyNumberFormat="1" applyFont="1" applyBorder="1" applyAlignment="1">
      <alignment vertical="center" wrapText="1"/>
    </xf>
    <xf numFmtId="3" fontId="0" fillId="0" borderId="32" xfId="49" applyNumberFormat="1" applyFont="1" applyBorder="1" applyAlignment="1">
      <alignment vertical="center" wrapText="1"/>
    </xf>
    <xf numFmtId="10" fontId="0" fillId="0" borderId="57" xfId="49" applyNumberFormat="1" applyFont="1" applyBorder="1" applyAlignment="1">
      <alignment horizontal="center" vertical="center"/>
    </xf>
    <xf numFmtId="10" fontId="0" fillId="0" borderId="30" xfId="49" applyNumberFormat="1" applyFont="1" applyBorder="1" applyAlignment="1">
      <alignment horizontal="center" vertical="center"/>
    </xf>
    <xf numFmtId="10" fontId="0" fillId="0" borderId="30" xfId="49" applyNumberFormat="1" applyFont="1" applyBorder="1" applyAlignment="1">
      <alignment horizontal="center" vertical="center" wrapText="1"/>
    </xf>
    <xf numFmtId="3" fontId="0" fillId="0" borderId="64" xfId="49" applyNumberFormat="1" applyFont="1" applyBorder="1" applyAlignment="1">
      <alignment vertical="center"/>
    </xf>
    <xf numFmtId="3" fontId="0" fillId="0" borderId="57" xfId="49" applyNumberFormat="1" applyFont="1" applyBorder="1" applyAlignment="1">
      <alignment vertical="center" wrapText="1"/>
    </xf>
    <xf numFmtId="3" fontId="0" fillId="0" borderId="30" xfId="49" applyNumberFormat="1" applyFont="1" applyBorder="1" applyAlignment="1">
      <alignment vertical="center" wrapText="1"/>
    </xf>
    <xf numFmtId="0" fontId="0" fillId="0" borderId="12" xfId="62" applyFont="1" applyBorder="1" applyAlignment="1">
      <alignment vertical="center"/>
      <protection/>
    </xf>
    <xf numFmtId="0" fontId="0" fillId="0" borderId="11" xfId="62" applyFont="1" applyBorder="1" applyAlignment="1">
      <alignment vertical="center"/>
      <protection/>
    </xf>
    <xf numFmtId="38" fontId="0" fillId="0" borderId="22" xfId="51" applyFont="1" applyFill="1" applyBorder="1" applyAlignment="1">
      <alignment vertical="center" shrinkToFit="1"/>
    </xf>
    <xf numFmtId="38" fontId="0" fillId="0" borderId="12" xfId="51" applyFont="1" applyFill="1" applyBorder="1" applyAlignment="1">
      <alignment vertical="center" shrinkToFit="1"/>
    </xf>
    <xf numFmtId="38" fontId="0" fillId="0" borderId="11" xfId="51" applyFont="1" applyFill="1" applyBorder="1" applyAlignment="1">
      <alignment vertical="center" shrinkToFit="1"/>
    </xf>
    <xf numFmtId="38" fontId="0" fillId="0" borderId="20" xfId="62" applyNumberFormat="1" applyFont="1" applyBorder="1" applyAlignment="1">
      <alignment horizontal="left" vertical="center"/>
      <protection/>
    </xf>
    <xf numFmtId="3" fontId="0" fillId="0" borderId="10" xfId="49" applyNumberFormat="1" applyFont="1" applyBorder="1" applyAlignment="1">
      <alignment vertical="center" wrapText="1"/>
    </xf>
    <xf numFmtId="3" fontId="0" fillId="0" borderId="23" xfId="49" applyNumberFormat="1" applyFont="1" applyBorder="1" applyAlignment="1">
      <alignment vertical="center" wrapText="1"/>
    </xf>
    <xf numFmtId="0" fontId="0" fillId="0" borderId="10" xfId="0" applyBorder="1" applyAlignment="1">
      <alignment horizontal="center" vertical="center" textRotation="255"/>
    </xf>
    <xf numFmtId="0" fontId="47" fillId="0" borderId="22" xfId="0" applyFont="1" applyBorder="1" applyAlignment="1">
      <alignment vertical="center" shrinkToFit="1"/>
    </xf>
    <xf numFmtId="0" fontId="47" fillId="0" borderId="12" xfId="0" applyFont="1" applyBorder="1" applyAlignment="1">
      <alignment vertical="center" shrinkToFit="1"/>
    </xf>
    <xf numFmtId="0" fontId="47" fillId="0" borderId="11" xfId="0" applyFont="1" applyBorder="1" applyAlignment="1">
      <alignment vertical="center" shrinkToFit="1"/>
    </xf>
    <xf numFmtId="0" fontId="47" fillId="0" borderId="14" xfId="0" applyFont="1" applyBorder="1" applyAlignment="1">
      <alignment vertical="center" shrinkToFit="1"/>
    </xf>
    <xf numFmtId="0" fontId="47" fillId="0" borderId="15" xfId="0" applyFont="1" applyBorder="1" applyAlignment="1">
      <alignment vertical="center" shrinkToFit="1"/>
    </xf>
    <xf numFmtId="0" fontId="47" fillId="0" borderId="16" xfId="0" applyFont="1" applyBorder="1" applyAlignment="1">
      <alignment vertical="center" shrinkToFit="1"/>
    </xf>
    <xf numFmtId="0" fontId="47" fillId="0" borderId="19" xfId="0" applyFont="1" applyBorder="1" applyAlignment="1">
      <alignment vertical="center" shrinkToFit="1"/>
    </xf>
    <xf numFmtId="0" fontId="47" fillId="0" borderId="20" xfId="0" applyFont="1" applyBorder="1" applyAlignment="1">
      <alignment vertical="center" shrinkToFit="1"/>
    </xf>
    <xf numFmtId="0" fontId="47" fillId="0" borderId="21" xfId="0" applyFont="1" applyBorder="1" applyAlignment="1">
      <alignment vertical="center" shrinkToFit="1"/>
    </xf>
    <xf numFmtId="38" fontId="47" fillId="0" borderId="14" xfId="51" applyFont="1" applyFill="1" applyBorder="1" applyAlignment="1">
      <alignment horizontal="center" vertical="center" shrinkToFit="1"/>
    </xf>
    <xf numFmtId="38" fontId="47" fillId="0" borderId="10" xfId="51" applyFont="1" applyFill="1" applyBorder="1" applyAlignment="1">
      <alignment horizontal="center" vertical="center" shrinkToFit="1"/>
    </xf>
    <xf numFmtId="38" fontId="47" fillId="0" borderId="17" xfId="51" applyFont="1" applyFill="1" applyBorder="1" applyAlignment="1">
      <alignment horizontal="center" vertical="center" shrinkToFit="1"/>
    </xf>
    <xf numFmtId="38" fontId="47" fillId="0" borderId="19" xfId="51" applyFont="1" applyFill="1" applyBorder="1" applyAlignment="1">
      <alignment horizontal="center" vertical="center" shrinkToFit="1"/>
    </xf>
    <xf numFmtId="38" fontId="0" fillId="0" borderId="10" xfId="51" applyFont="1" applyFill="1" applyBorder="1" applyAlignment="1">
      <alignment vertical="center" shrinkToFit="1"/>
    </xf>
    <xf numFmtId="38" fontId="0" fillId="0" borderId="22" xfId="51" applyFont="1" applyFill="1" applyBorder="1" applyAlignment="1">
      <alignment vertical="center" wrapText="1" shrinkToFit="1"/>
    </xf>
    <xf numFmtId="38" fontId="0" fillId="0" borderId="10" xfId="51" applyFont="1" applyBorder="1" applyAlignment="1">
      <alignment horizontal="center" vertical="center"/>
    </xf>
    <xf numFmtId="0" fontId="0" fillId="0" borderId="0" xfId="0" applyAlignment="1">
      <alignment horizontal="left" vertical="center" shrinkToFit="1"/>
    </xf>
    <xf numFmtId="0" fontId="0" fillId="0" borderId="0" xfId="0"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7">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ont>
        <color theme="0"/>
      </font>
      <fill>
        <patternFill>
          <bgColor theme="0"/>
        </patternFill>
      </fill>
    </dxf>
    <dxf>
      <font>
        <color theme="0"/>
      </font>
      <fill>
        <patternFill>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0</xdr:row>
      <xdr:rowOff>152400</xdr:rowOff>
    </xdr:from>
    <xdr:to>
      <xdr:col>10</xdr:col>
      <xdr:colOff>1981200</xdr:colOff>
      <xdr:row>6</xdr:row>
      <xdr:rowOff>114300</xdr:rowOff>
    </xdr:to>
    <xdr:sp>
      <xdr:nvSpPr>
        <xdr:cNvPr id="1" name="角丸四角形吹き出し 1"/>
        <xdr:cNvSpPr>
          <a:spLocks/>
        </xdr:cNvSpPr>
      </xdr:nvSpPr>
      <xdr:spPr>
        <a:xfrm>
          <a:off x="5019675" y="152400"/>
          <a:ext cx="4895850" cy="1028700"/>
        </a:xfrm>
        <a:prstGeom prst="wedgeRoundRectCallout">
          <a:avLst>
            <a:gd name="adj1" fmla="val -18458"/>
            <a:gd name="adj2" fmla="val 44916"/>
          </a:avLst>
        </a:prstGeom>
        <a:solidFill>
          <a:srgbClr val="4F81BD"/>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このシートは様式ではありません。</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基礎情報を入力するシートになります。</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該当する項目について個別の建築物ごとに情報を入力（クリーム色のセル部分）するイメージにしています。</a:t>
          </a:r>
        </a:p>
      </xdr:txBody>
    </xdr:sp>
    <xdr:clientData/>
  </xdr:twoCellAnchor>
  <xdr:twoCellAnchor>
    <xdr:from>
      <xdr:col>23</xdr:col>
      <xdr:colOff>38100</xdr:colOff>
      <xdr:row>0</xdr:row>
      <xdr:rowOff>114300</xdr:rowOff>
    </xdr:from>
    <xdr:to>
      <xdr:col>33</xdr:col>
      <xdr:colOff>123825</xdr:colOff>
      <xdr:row>6</xdr:row>
      <xdr:rowOff>95250</xdr:rowOff>
    </xdr:to>
    <xdr:sp>
      <xdr:nvSpPr>
        <xdr:cNvPr id="2" name="角丸四角形吹き出し 2"/>
        <xdr:cNvSpPr>
          <a:spLocks/>
        </xdr:cNvSpPr>
      </xdr:nvSpPr>
      <xdr:spPr>
        <a:xfrm>
          <a:off x="21164550" y="114300"/>
          <a:ext cx="4962525" cy="1047750"/>
        </a:xfrm>
        <a:prstGeom prst="wedgeRoundRectCallout">
          <a:avLst>
            <a:gd name="adj1" fmla="val -18458"/>
            <a:gd name="adj2" fmla="val 44916"/>
          </a:avLst>
        </a:prstGeom>
        <a:solidFill>
          <a:srgbClr val="FFFF00"/>
        </a:solidFill>
        <a:ln w="25400" cmpd="sng">
          <a:solidFill>
            <a:srgbClr val="385D8A"/>
          </a:solidFill>
          <a:headEnd type="none"/>
          <a:tailEnd type="none"/>
        </a:ln>
      </xdr:spPr>
      <xdr:txBody>
        <a:bodyPr vertOverflow="clip" wrap="square" anchor="ctr"/>
        <a:p>
          <a:pPr algn="l">
            <a:defRPr/>
          </a:pPr>
          <a:r>
            <a:rPr lang="en-US" cap="none" sz="1050" b="0" i="0" u="none" baseline="0">
              <a:solidFill>
                <a:srgbClr val="000000"/>
              </a:solidFill>
              <a:latin typeface="Calibri"/>
              <a:ea typeface="Calibri"/>
              <a:cs typeface="Calibri"/>
            </a:rPr>
            <a:t>141226</a:t>
          </a:r>
          <a:r>
            <a:rPr lang="en-US" cap="none" sz="1050" b="0" i="0" u="none" baseline="0">
              <a:solidFill>
                <a:srgbClr val="000000"/>
              </a:solidFill>
            </a:rPr>
            <a:t>修正</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耐震改修の限度額単価プルダウン修正</a:t>
          </a:r>
          <a:r>
            <a:rPr lang="en-US" cap="none" sz="1050" b="0" i="0" u="none" baseline="0">
              <a:solidFill>
                <a:srgbClr val="000000"/>
              </a:solidFill>
              <a:latin typeface="Calibri"/>
              <a:ea typeface="Calibri"/>
              <a:cs typeface="Calibri"/>
            </a:rPr>
            <a:t>
</a:t>
          </a:r>
          <a:r>
            <a:rPr lang="en-US" cap="none" sz="1050" b="0" i="0" u="none" baseline="0">
              <a:solidFill>
                <a:srgbClr val="000000"/>
              </a:solidFill>
            </a:rPr>
            <a:t>（</a:t>
          </a:r>
          <a:r>
            <a:rPr lang="en-US" cap="none" sz="1050" b="0" i="0" u="none" baseline="0">
              <a:solidFill>
                <a:srgbClr val="000000"/>
              </a:solidFill>
              <a:latin typeface="Calibri"/>
              <a:ea typeface="Calibri"/>
              <a:cs typeface="Calibri"/>
            </a:rPr>
            <a:t>47000/80000</a:t>
          </a:r>
          <a:r>
            <a:rPr lang="en-US" cap="none" sz="1050" b="0" i="0" u="none" baseline="0">
              <a:solidFill>
                <a:srgbClr val="000000"/>
              </a:solidFill>
            </a:rPr>
            <a:t>　→　</a:t>
          </a:r>
          <a:r>
            <a:rPr lang="en-US" cap="none" sz="1050" b="0" i="0" u="none" baseline="0">
              <a:solidFill>
                <a:srgbClr val="000000"/>
              </a:solidFill>
              <a:latin typeface="Calibri"/>
              <a:ea typeface="Calibri"/>
              <a:cs typeface="Calibri"/>
            </a:rPr>
            <a:t>48700/82300</a:t>
          </a:r>
          <a:r>
            <a:rPr lang="en-US" cap="none" sz="1050" b="0" i="0" u="none" baseline="0">
              <a:solidFill>
                <a:srgbClr val="000000"/>
              </a:solidFil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9</xdr:row>
      <xdr:rowOff>38100</xdr:rowOff>
    </xdr:from>
    <xdr:to>
      <xdr:col>24</xdr:col>
      <xdr:colOff>685800</xdr:colOff>
      <xdr:row>11</xdr:row>
      <xdr:rowOff>123825</xdr:rowOff>
    </xdr:to>
    <xdr:sp>
      <xdr:nvSpPr>
        <xdr:cNvPr id="1" name="角丸四角形吹き出し 1"/>
        <xdr:cNvSpPr>
          <a:spLocks/>
        </xdr:cNvSpPr>
      </xdr:nvSpPr>
      <xdr:spPr>
        <a:xfrm>
          <a:off x="13725525" y="27051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9</xdr:row>
      <xdr:rowOff>0</xdr:rowOff>
    </xdr:from>
    <xdr:to>
      <xdr:col>24</xdr:col>
      <xdr:colOff>647700</xdr:colOff>
      <xdr:row>11</xdr:row>
      <xdr:rowOff>85725</xdr:rowOff>
    </xdr:to>
    <xdr:sp>
      <xdr:nvSpPr>
        <xdr:cNvPr id="1" name="角丸四角形吹き出し 1"/>
        <xdr:cNvSpPr>
          <a:spLocks/>
        </xdr:cNvSpPr>
      </xdr:nvSpPr>
      <xdr:spPr>
        <a:xfrm>
          <a:off x="13687425" y="26670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95250</xdr:colOff>
      <xdr:row>8</xdr:row>
      <xdr:rowOff>276225</xdr:rowOff>
    </xdr:from>
    <xdr:to>
      <xdr:col>24</xdr:col>
      <xdr:colOff>657225</xdr:colOff>
      <xdr:row>11</xdr:row>
      <xdr:rowOff>76200</xdr:rowOff>
    </xdr:to>
    <xdr:sp>
      <xdr:nvSpPr>
        <xdr:cNvPr id="1" name="角丸四角形吹き出し 1"/>
        <xdr:cNvSpPr>
          <a:spLocks/>
        </xdr:cNvSpPr>
      </xdr:nvSpPr>
      <xdr:spPr>
        <a:xfrm>
          <a:off x="13696950" y="2657475"/>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9</xdr:row>
      <xdr:rowOff>0</xdr:rowOff>
    </xdr:from>
    <xdr:to>
      <xdr:col>24</xdr:col>
      <xdr:colOff>695325</xdr:colOff>
      <xdr:row>11</xdr:row>
      <xdr:rowOff>85725</xdr:rowOff>
    </xdr:to>
    <xdr:sp>
      <xdr:nvSpPr>
        <xdr:cNvPr id="1" name="角丸四角形吹き出し 1"/>
        <xdr:cNvSpPr>
          <a:spLocks/>
        </xdr:cNvSpPr>
      </xdr:nvSpPr>
      <xdr:spPr>
        <a:xfrm>
          <a:off x="13735050" y="26670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15</xdr:row>
      <xdr:rowOff>0</xdr:rowOff>
    </xdr:from>
    <xdr:to>
      <xdr:col>16</xdr:col>
      <xdr:colOff>247650</xdr:colOff>
      <xdr:row>15</xdr:row>
      <xdr:rowOff>352425</xdr:rowOff>
    </xdr:to>
    <xdr:sp>
      <xdr:nvSpPr>
        <xdr:cNvPr id="1" name="角丸四角形吹き出し 1"/>
        <xdr:cNvSpPr>
          <a:spLocks/>
        </xdr:cNvSpPr>
      </xdr:nvSpPr>
      <xdr:spPr>
        <a:xfrm>
          <a:off x="7153275" y="468630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9</xdr:row>
      <xdr:rowOff>0</xdr:rowOff>
    </xdr:from>
    <xdr:to>
      <xdr:col>24</xdr:col>
      <xdr:colOff>666750</xdr:colOff>
      <xdr:row>11</xdr:row>
      <xdr:rowOff>85725</xdr:rowOff>
    </xdr:to>
    <xdr:sp>
      <xdr:nvSpPr>
        <xdr:cNvPr id="1" name="角丸四角形吹き出し 1"/>
        <xdr:cNvSpPr>
          <a:spLocks/>
        </xdr:cNvSpPr>
      </xdr:nvSpPr>
      <xdr:spPr>
        <a:xfrm>
          <a:off x="13706475" y="26670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13</xdr:row>
      <xdr:rowOff>9525</xdr:rowOff>
    </xdr:from>
    <xdr:to>
      <xdr:col>16</xdr:col>
      <xdr:colOff>209550</xdr:colOff>
      <xdr:row>13</xdr:row>
      <xdr:rowOff>371475</xdr:rowOff>
    </xdr:to>
    <xdr:sp>
      <xdr:nvSpPr>
        <xdr:cNvPr id="1" name="角丸四角形吹き出し 1"/>
        <xdr:cNvSpPr>
          <a:spLocks/>
        </xdr:cNvSpPr>
      </xdr:nvSpPr>
      <xdr:spPr>
        <a:xfrm>
          <a:off x="7115175" y="4143375"/>
          <a:ext cx="2238375" cy="361950"/>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552450</xdr:colOff>
      <xdr:row>7</xdr:row>
      <xdr:rowOff>47625</xdr:rowOff>
    </xdr:to>
    <xdr:sp>
      <xdr:nvSpPr>
        <xdr:cNvPr id="1" name="角丸四角形吹き出し 1"/>
        <xdr:cNvSpPr>
          <a:spLocks/>
        </xdr:cNvSpPr>
      </xdr:nvSpPr>
      <xdr:spPr>
        <a:xfrm>
          <a:off x="6886575" y="7239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耐震診断に係る事業実施計画書</a:t>
          </a:r>
          <a:r>
            <a:rPr lang="en-US" cap="none" sz="1100" b="0" i="0" u="none" baseline="0">
              <a:solidFill>
                <a:srgbClr val="FFFFFF"/>
              </a:solidFill>
            </a:rPr>
            <a:t>
</a:t>
          </a:r>
          <a:r>
            <a:rPr lang="en-US" cap="none" sz="1100" b="0" i="0" u="none" baseline="0">
              <a:solidFill>
                <a:srgbClr val="FFFFFF"/>
              </a:solidFill>
            </a:rPr>
            <a:t>クリーム色のセルに必要事項を記入</a:t>
          </a:r>
          <a:r>
            <a:rPr lang="en-US" cap="none" sz="1100" b="0" i="0" u="none" baseline="0">
              <a:solidFill>
                <a:srgbClr val="FFFFFF"/>
              </a:solidFill>
            </a:rPr>
            <a:t>
</a:t>
          </a:r>
        </a:p>
      </xdr:txBody>
    </xdr:sp>
    <xdr:clientData/>
  </xdr:twoCellAnchor>
  <xdr:twoCellAnchor>
    <xdr:from>
      <xdr:col>12</xdr:col>
      <xdr:colOff>47625</xdr:colOff>
      <xdr:row>9</xdr:row>
      <xdr:rowOff>104775</xdr:rowOff>
    </xdr:from>
    <xdr:to>
      <xdr:col>16</xdr:col>
      <xdr:colOff>0</xdr:colOff>
      <xdr:row>11</xdr:row>
      <xdr:rowOff>114300</xdr:rowOff>
    </xdr:to>
    <xdr:sp>
      <xdr:nvSpPr>
        <xdr:cNvPr id="2" name="角丸四角形吹き出し 3"/>
        <xdr:cNvSpPr>
          <a:spLocks/>
        </xdr:cNvSpPr>
      </xdr:nvSpPr>
      <xdr:spPr>
        <a:xfrm>
          <a:off x="6905625" y="1990725"/>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561975</xdr:colOff>
      <xdr:row>7</xdr:row>
      <xdr:rowOff>47625</xdr:rowOff>
    </xdr:to>
    <xdr:sp>
      <xdr:nvSpPr>
        <xdr:cNvPr id="1" name="角丸四角形吹き出し 1"/>
        <xdr:cNvSpPr>
          <a:spLocks/>
        </xdr:cNvSpPr>
      </xdr:nvSpPr>
      <xdr:spPr>
        <a:xfrm>
          <a:off x="6886575" y="723900"/>
          <a:ext cx="2247900"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耐震診断に係る事業実施計画書</a:t>
          </a:r>
          <a:r>
            <a:rPr lang="en-US" cap="none" sz="1100" b="0" i="0" u="none" baseline="0">
              <a:solidFill>
                <a:srgbClr val="FFFFFF"/>
              </a:solidFill>
              <a:latin typeface="Calibri"/>
              <a:ea typeface="Calibri"/>
              <a:cs typeface="Calibri"/>
            </a:rPr>
            <a:t>
</a:t>
          </a:r>
          <a:r>
            <a:rPr lang="en-US" cap="none" sz="1100" b="0" i="0" u="none" baseline="0">
              <a:solidFill>
                <a:srgbClr val="FFFFFF"/>
              </a:solidFill>
            </a:rPr>
            <a:t>クリーム色のセルに必要事項を記入</a:t>
          </a:r>
        </a:p>
      </xdr:txBody>
    </xdr:sp>
    <xdr:clientData/>
  </xdr:twoCellAnchor>
  <xdr:twoCellAnchor>
    <xdr:from>
      <xdr:col>12</xdr:col>
      <xdr:colOff>9525</xdr:colOff>
      <xdr:row>10</xdr:row>
      <xdr:rowOff>133350</xdr:rowOff>
    </xdr:from>
    <xdr:to>
      <xdr:col>15</xdr:col>
      <xdr:colOff>533400</xdr:colOff>
      <xdr:row>11</xdr:row>
      <xdr:rowOff>314325</xdr:rowOff>
    </xdr:to>
    <xdr:sp>
      <xdr:nvSpPr>
        <xdr:cNvPr id="2" name="角丸四角形吹き出し 3"/>
        <xdr:cNvSpPr>
          <a:spLocks/>
        </xdr:cNvSpPr>
      </xdr:nvSpPr>
      <xdr:spPr>
        <a:xfrm>
          <a:off x="6867525" y="21907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552450</xdr:colOff>
      <xdr:row>7</xdr:row>
      <xdr:rowOff>47625</xdr:rowOff>
    </xdr:to>
    <xdr:sp>
      <xdr:nvSpPr>
        <xdr:cNvPr id="1" name="角丸四角形吹き出し 1"/>
        <xdr:cNvSpPr>
          <a:spLocks/>
        </xdr:cNvSpPr>
      </xdr:nvSpPr>
      <xdr:spPr>
        <a:xfrm>
          <a:off x="6886575" y="7239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耐震設計に係る事業実施計画書</a:t>
          </a:r>
          <a:r>
            <a:rPr lang="en-US" cap="none" sz="1100" b="0" i="0" u="none" baseline="0">
              <a:solidFill>
                <a:srgbClr val="FFFFFF"/>
              </a:solidFill>
            </a:rPr>
            <a:t>
</a:t>
          </a:r>
          <a:r>
            <a:rPr lang="en-US" cap="none" sz="1100" b="0" i="0" u="none" baseline="0">
              <a:solidFill>
                <a:srgbClr val="FFFFFF"/>
              </a:solidFill>
            </a:rPr>
            <a:t>クリーム色のセルに必要事項を記入</a:t>
          </a:r>
          <a:r>
            <a:rPr lang="en-US" cap="none" sz="1100" b="0" i="0" u="none" baseline="0">
              <a:solidFill>
                <a:srgbClr val="FFFFFF"/>
              </a:solidFill>
            </a:rPr>
            <a:t>
</a:t>
          </a:r>
        </a:p>
      </xdr:txBody>
    </xdr:sp>
    <xdr:clientData/>
  </xdr:twoCellAnchor>
  <xdr:twoCellAnchor>
    <xdr:from>
      <xdr:col>12</xdr:col>
      <xdr:colOff>0</xdr:colOff>
      <xdr:row>8</xdr:row>
      <xdr:rowOff>0</xdr:rowOff>
    </xdr:from>
    <xdr:to>
      <xdr:col>15</xdr:col>
      <xdr:colOff>523875</xdr:colOff>
      <xdr:row>8</xdr:row>
      <xdr:rowOff>352425</xdr:rowOff>
    </xdr:to>
    <xdr:sp>
      <xdr:nvSpPr>
        <xdr:cNvPr id="2" name="角丸四角形吹き出し 2"/>
        <xdr:cNvSpPr>
          <a:spLocks/>
        </xdr:cNvSpPr>
      </xdr:nvSpPr>
      <xdr:spPr>
        <a:xfrm>
          <a:off x="6858000" y="15049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552450</xdr:colOff>
      <xdr:row>7</xdr:row>
      <xdr:rowOff>47625</xdr:rowOff>
    </xdr:to>
    <xdr:sp>
      <xdr:nvSpPr>
        <xdr:cNvPr id="1" name="角丸四角形吹き出し 1"/>
        <xdr:cNvSpPr>
          <a:spLocks/>
        </xdr:cNvSpPr>
      </xdr:nvSpPr>
      <xdr:spPr>
        <a:xfrm>
          <a:off x="6886575" y="7239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耐震設計に係る事業実施計画書</a:t>
          </a:r>
          <a:r>
            <a:rPr lang="en-US" cap="none" sz="1100" b="0" i="0" u="none" baseline="0">
              <a:solidFill>
                <a:srgbClr val="FFFFFF"/>
              </a:solidFill>
            </a:rPr>
            <a:t>
</a:t>
          </a:r>
          <a:r>
            <a:rPr lang="en-US" cap="none" sz="1100" b="0" i="0" u="none" baseline="0">
              <a:solidFill>
                <a:srgbClr val="FFFFFF"/>
              </a:solidFill>
            </a:rPr>
            <a:t>クリーム色のセルに必要事項を記入</a:t>
          </a:r>
          <a:r>
            <a:rPr lang="en-US" cap="none" sz="1100" b="0" i="0" u="none" baseline="0">
              <a:solidFill>
                <a:srgbClr val="FFFFFF"/>
              </a:solidFill>
            </a:rPr>
            <a:t>
</a:t>
          </a:r>
        </a:p>
      </xdr:txBody>
    </xdr:sp>
    <xdr:clientData/>
  </xdr:twoCellAnchor>
  <xdr:twoCellAnchor>
    <xdr:from>
      <xdr:col>12</xdr:col>
      <xdr:colOff>0</xdr:colOff>
      <xdr:row>8</xdr:row>
      <xdr:rowOff>0</xdr:rowOff>
    </xdr:from>
    <xdr:to>
      <xdr:col>15</xdr:col>
      <xdr:colOff>523875</xdr:colOff>
      <xdr:row>8</xdr:row>
      <xdr:rowOff>352425</xdr:rowOff>
    </xdr:to>
    <xdr:sp>
      <xdr:nvSpPr>
        <xdr:cNvPr id="2" name="角丸四角形吹き出し 2"/>
        <xdr:cNvSpPr>
          <a:spLocks/>
        </xdr:cNvSpPr>
      </xdr:nvSpPr>
      <xdr:spPr>
        <a:xfrm>
          <a:off x="6858000" y="15049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552450</xdr:colOff>
      <xdr:row>7</xdr:row>
      <xdr:rowOff>47625</xdr:rowOff>
    </xdr:to>
    <xdr:sp>
      <xdr:nvSpPr>
        <xdr:cNvPr id="1" name="角丸四角形吹き出し 1"/>
        <xdr:cNvSpPr>
          <a:spLocks/>
        </xdr:cNvSpPr>
      </xdr:nvSpPr>
      <xdr:spPr>
        <a:xfrm>
          <a:off x="6886575" y="7239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耐震改修に係る事業実施計画書</a:t>
          </a:r>
          <a:r>
            <a:rPr lang="en-US" cap="none" sz="1100" b="0" i="0" u="none" baseline="0">
              <a:solidFill>
                <a:srgbClr val="FFFFFF"/>
              </a:solidFill>
            </a:rPr>
            <a:t>
</a:t>
          </a:r>
          <a:r>
            <a:rPr lang="en-US" cap="none" sz="1100" b="0" i="0" u="none" baseline="0">
              <a:solidFill>
                <a:srgbClr val="FFFFFF"/>
              </a:solidFill>
            </a:rPr>
            <a:t>クリーム色のセルに必要事項を記入</a:t>
          </a:r>
          <a:r>
            <a:rPr lang="en-US" cap="none" sz="1100" b="0" i="0" u="none" baseline="0">
              <a:solidFill>
                <a:srgbClr val="FFFFFF"/>
              </a:solidFill>
            </a:rPr>
            <a:t>
</a:t>
          </a:r>
        </a:p>
      </xdr:txBody>
    </xdr:sp>
    <xdr:clientData/>
  </xdr:twoCellAnchor>
  <xdr:twoCellAnchor>
    <xdr:from>
      <xdr:col>12</xdr:col>
      <xdr:colOff>0</xdr:colOff>
      <xdr:row>8</xdr:row>
      <xdr:rowOff>0</xdr:rowOff>
    </xdr:from>
    <xdr:to>
      <xdr:col>15</xdr:col>
      <xdr:colOff>523875</xdr:colOff>
      <xdr:row>8</xdr:row>
      <xdr:rowOff>352425</xdr:rowOff>
    </xdr:to>
    <xdr:sp>
      <xdr:nvSpPr>
        <xdr:cNvPr id="2" name="角丸四角形吹き出し 3"/>
        <xdr:cNvSpPr>
          <a:spLocks/>
        </xdr:cNvSpPr>
      </xdr:nvSpPr>
      <xdr:spPr>
        <a:xfrm>
          <a:off x="6858000" y="15049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38100</xdr:rowOff>
    </xdr:from>
    <xdr:to>
      <xdr:col>15</xdr:col>
      <xdr:colOff>552450</xdr:colOff>
      <xdr:row>7</xdr:row>
      <xdr:rowOff>47625</xdr:rowOff>
    </xdr:to>
    <xdr:sp>
      <xdr:nvSpPr>
        <xdr:cNvPr id="1" name="角丸四角形吹き出し 1"/>
        <xdr:cNvSpPr>
          <a:spLocks/>
        </xdr:cNvSpPr>
      </xdr:nvSpPr>
      <xdr:spPr>
        <a:xfrm>
          <a:off x="6886575" y="723900"/>
          <a:ext cx="2238375"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耐震改修に係る事業実施計画書</a:t>
          </a:r>
          <a:r>
            <a:rPr lang="en-US" cap="none" sz="1100" b="0" i="0" u="none" baseline="0">
              <a:solidFill>
                <a:srgbClr val="FFFFFF"/>
              </a:solidFill>
            </a:rPr>
            <a:t>
</a:t>
          </a:r>
          <a:r>
            <a:rPr lang="en-US" cap="none" sz="1100" b="0" i="0" u="none" baseline="0">
              <a:solidFill>
                <a:srgbClr val="FFFFFF"/>
              </a:solidFill>
            </a:rPr>
            <a:t>クリーム色のセルに必要事項を記入</a:t>
          </a:r>
          <a:r>
            <a:rPr lang="en-US" cap="none" sz="1100" b="0" i="0" u="none" baseline="0">
              <a:solidFill>
                <a:srgbClr val="FFFFFF"/>
              </a:solidFill>
            </a:rPr>
            <a:t>
</a:t>
          </a:r>
        </a:p>
      </xdr:txBody>
    </xdr:sp>
    <xdr:clientData/>
  </xdr:twoCellAnchor>
  <xdr:twoCellAnchor>
    <xdr:from>
      <xdr:col>12</xdr:col>
      <xdr:colOff>0</xdr:colOff>
      <xdr:row>8</xdr:row>
      <xdr:rowOff>0</xdr:rowOff>
    </xdr:from>
    <xdr:to>
      <xdr:col>15</xdr:col>
      <xdr:colOff>523875</xdr:colOff>
      <xdr:row>8</xdr:row>
      <xdr:rowOff>352425</xdr:rowOff>
    </xdr:to>
    <xdr:sp>
      <xdr:nvSpPr>
        <xdr:cNvPr id="2" name="角丸四角形吹き出し 3"/>
        <xdr:cNvSpPr>
          <a:spLocks/>
        </xdr:cNvSpPr>
      </xdr:nvSpPr>
      <xdr:spPr>
        <a:xfrm>
          <a:off x="6858000" y="15049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8</xdr:row>
      <xdr:rowOff>276225</xdr:rowOff>
    </xdr:from>
    <xdr:to>
      <xdr:col>24</xdr:col>
      <xdr:colOff>676275</xdr:colOff>
      <xdr:row>11</xdr:row>
      <xdr:rowOff>76200</xdr:rowOff>
    </xdr:to>
    <xdr:sp>
      <xdr:nvSpPr>
        <xdr:cNvPr id="1" name="角丸四角形吹き出し 1"/>
        <xdr:cNvSpPr>
          <a:spLocks/>
        </xdr:cNvSpPr>
      </xdr:nvSpPr>
      <xdr:spPr>
        <a:xfrm>
          <a:off x="13725525" y="2657475"/>
          <a:ext cx="2228850" cy="6572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申請のない行については、計算式を消去または行を非表示にする。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21</xdr:row>
      <xdr:rowOff>0</xdr:rowOff>
    </xdr:from>
    <xdr:to>
      <xdr:col>17</xdr:col>
      <xdr:colOff>323850</xdr:colOff>
      <xdr:row>21</xdr:row>
      <xdr:rowOff>352425</xdr:rowOff>
    </xdr:to>
    <xdr:sp>
      <xdr:nvSpPr>
        <xdr:cNvPr id="1" name="角丸四角形吹き出し 1"/>
        <xdr:cNvSpPr>
          <a:spLocks/>
        </xdr:cNvSpPr>
      </xdr:nvSpPr>
      <xdr:spPr>
        <a:xfrm>
          <a:off x="7334250" y="7181850"/>
          <a:ext cx="2238375" cy="352425"/>
        </a:xfrm>
        <a:prstGeom prst="wedgeRoundRectCallout">
          <a:avLst>
            <a:gd name="adj1" fmla="val -17513"/>
            <a:gd name="adj2" fmla="val 33513"/>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rPr>
            <a:t>申請のないページは、印刷しない。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7.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8.vml" /><Relationship Id="rId3"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09"/>
  <sheetViews>
    <sheetView tabSelected="1" view="pageBreakPreview" zoomScaleNormal="70" zoomScaleSheetLayoutView="100" workbookViewId="0" topLeftCell="A1">
      <selection activeCell="D7" sqref="D7"/>
    </sheetView>
  </sheetViews>
  <sheetFormatPr defaultColWidth="9.140625" defaultRowHeight="15"/>
  <cols>
    <col min="1" max="1" width="3.57421875" style="0" customWidth="1"/>
    <col min="3" max="3" width="32.7109375" style="0" customWidth="1"/>
    <col min="4" max="4" width="22.57421875" style="0" customWidth="1"/>
    <col min="5" max="5" width="3.57421875" style="0" customWidth="1"/>
    <col min="6" max="6" width="22.57421875" style="0" customWidth="1"/>
    <col min="7" max="7" width="3.57421875" style="0" customWidth="1"/>
    <col min="8" max="8" width="8.57421875" style="68" customWidth="1"/>
    <col min="9" max="9" width="3.57421875" style="0" customWidth="1"/>
    <col min="11" max="11" width="32.7109375" style="0" customWidth="1"/>
    <col min="12" max="12" width="22.57421875" style="0" customWidth="1"/>
    <col min="13" max="13" width="3.57421875" style="0" customWidth="1"/>
    <col min="14" max="14" width="22.57421875" style="0" customWidth="1"/>
    <col min="15" max="15" width="3.57421875" style="0" customWidth="1"/>
    <col min="17" max="17" width="3.57421875" style="0" customWidth="1"/>
    <col min="19" max="19" width="32.7109375" style="0" customWidth="1"/>
    <col min="20" max="20" width="22.57421875" style="0" customWidth="1"/>
    <col min="21" max="21" width="6.57421875" style="0" customWidth="1"/>
    <col min="22" max="22" width="22.57421875" style="0" customWidth="1"/>
    <col min="23" max="23" width="6.57421875" style="0" customWidth="1"/>
    <col min="25" max="26" width="9.00390625" style="0" hidden="1" customWidth="1"/>
  </cols>
  <sheetData>
    <row r="1" spans="1:21" ht="15">
      <c r="A1" t="s">
        <v>119</v>
      </c>
      <c r="I1" s="68"/>
      <c r="J1" s="68"/>
      <c r="K1" s="68"/>
      <c r="L1" s="68"/>
      <c r="M1" s="68"/>
      <c r="Q1" s="68"/>
      <c r="R1" s="68"/>
      <c r="S1" s="68"/>
      <c r="T1" s="68"/>
      <c r="U1" s="68"/>
    </row>
    <row r="2" spans="9:21" ht="14.25" thickBot="1">
      <c r="I2" s="68"/>
      <c r="J2" s="68"/>
      <c r="K2" s="68"/>
      <c r="L2" s="68"/>
      <c r="M2" s="68"/>
      <c r="Q2" s="68"/>
      <c r="R2" s="68"/>
      <c r="S2" s="68"/>
      <c r="T2" s="68"/>
      <c r="U2" s="68"/>
    </row>
    <row r="3" spans="1:21" ht="13.5" customHeight="1">
      <c r="A3" s="163" t="s">
        <v>6</v>
      </c>
      <c r="B3" s="151"/>
      <c r="C3" s="164"/>
      <c r="D3" s="169">
        <v>26</v>
      </c>
      <c r="E3" s="170"/>
      <c r="I3" s="68"/>
      <c r="J3" s="68"/>
      <c r="K3" s="68"/>
      <c r="L3" s="68"/>
      <c r="M3" s="68"/>
      <c r="Q3" s="68"/>
      <c r="R3" s="68"/>
      <c r="S3" s="68"/>
      <c r="T3" s="68"/>
      <c r="U3" s="68"/>
    </row>
    <row r="4" spans="1:21" ht="13.5">
      <c r="A4" s="165" t="s">
        <v>7</v>
      </c>
      <c r="B4" s="166"/>
      <c r="C4" s="4" t="s">
        <v>8</v>
      </c>
      <c r="D4" s="143"/>
      <c r="E4" s="142"/>
      <c r="I4" s="68"/>
      <c r="J4" s="68"/>
      <c r="K4" s="68"/>
      <c r="L4" s="68"/>
      <c r="M4" s="68"/>
      <c r="Q4" s="68"/>
      <c r="R4" s="68"/>
      <c r="S4" s="68"/>
      <c r="T4" s="68"/>
      <c r="U4" s="68"/>
    </row>
    <row r="5" spans="1:21" ht="14.25" thickBot="1">
      <c r="A5" s="167"/>
      <c r="B5" s="168"/>
      <c r="C5" s="69" t="s">
        <v>9</v>
      </c>
      <c r="D5" s="171"/>
      <c r="E5" s="172"/>
      <c r="I5" s="68"/>
      <c r="J5" s="68"/>
      <c r="K5" s="68"/>
      <c r="L5" s="68"/>
      <c r="M5" s="68"/>
      <c r="Q5" s="68"/>
      <c r="R5" s="68"/>
      <c r="S5" s="68"/>
      <c r="T5" s="68"/>
      <c r="U5" s="68"/>
    </row>
    <row r="6" spans="1:21" ht="13.5">
      <c r="A6" s="77"/>
      <c r="B6" s="77"/>
      <c r="C6" s="18"/>
      <c r="D6" s="67"/>
      <c r="E6" s="67"/>
      <c r="I6" s="67"/>
      <c r="J6" s="67"/>
      <c r="K6" s="68"/>
      <c r="L6" s="67"/>
      <c r="M6" s="67"/>
      <c r="Q6" s="67"/>
      <c r="R6" s="67"/>
      <c r="S6" s="68"/>
      <c r="T6" s="67"/>
      <c r="U6" s="67"/>
    </row>
    <row r="7" spans="1:21" ht="14.25" thickBot="1">
      <c r="A7" s="77"/>
      <c r="B7" s="77"/>
      <c r="C7" s="18"/>
      <c r="D7" s="67"/>
      <c r="E7" s="67"/>
      <c r="I7" s="67"/>
      <c r="J7" s="67"/>
      <c r="K7" s="68"/>
      <c r="L7" s="67"/>
      <c r="M7" s="67"/>
      <c r="Q7" s="77"/>
      <c r="R7" s="77"/>
      <c r="S7" s="18"/>
      <c r="T7" s="67"/>
      <c r="U7" s="67"/>
    </row>
    <row r="8" spans="1:23" ht="18" thickBot="1">
      <c r="A8" s="138" t="s">
        <v>10</v>
      </c>
      <c r="B8" s="139"/>
      <c r="C8" s="139"/>
      <c r="D8" s="139"/>
      <c r="E8" s="139"/>
      <c r="F8" s="139"/>
      <c r="G8" s="140"/>
      <c r="H8" s="67"/>
      <c r="I8" s="138" t="s">
        <v>164</v>
      </c>
      <c r="J8" s="139"/>
      <c r="K8" s="139"/>
      <c r="L8" s="139"/>
      <c r="M8" s="139"/>
      <c r="N8" s="139"/>
      <c r="O8" s="140"/>
      <c r="Q8" s="138" t="s">
        <v>126</v>
      </c>
      <c r="R8" s="139"/>
      <c r="S8" s="139"/>
      <c r="T8" s="139"/>
      <c r="U8" s="139"/>
      <c r="V8" s="139"/>
      <c r="W8" s="140"/>
    </row>
    <row r="9" spans="1:23" ht="15.75" thickBot="1">
      <c r="A9" s="155"/>
      <c r="B9" s="156"/>
      <c r="C9" s="157"/>
      <c r="D9" s="158" t="s">
        <v>127</v>
      </c>
      <c r="E9" s="159"/>
      <c r="F9" s="153" t="s">
        <v>128</v>
      </c>
      <c r="G9" s="154"/>
      <c r="H9" s="78"/>
      <c r="I9" s="155"/>
      <c r="J9" s="156"/>
      <c r="K9" s="157"/>
      <c r="L9" s="158" t="s">
        <v>127</v>
      </c>
      <c r="M9" s="159"/>
      <c r="N9" s="153" t="s">
        <v>128</v>
      </c>
      <c r="O9" s="154"/>
      <c r="Q9" s="155"/>
      <c r="R9" s="156"/>
      <c r="S9" s="157"/>
      <c r="T9" s="158" t="s">
        <v>127</v>
      </c>
      <c r="U9" s="159"/>
      <c r="V9" s="153" t="s">
        <v>128</v>
      </c>
      <c r="W9" s="154"/>
    </row>
    <row r="10" spans="1:23" ht="15">
      <c r="A10" s="160">
        <v>1</v>
      </c>
      <c r="B10" s="150" t="s">
        <v>129</v>
      </c>
      <c r="C10" s="151"/>
      <c r="D10" s="152"/>
      <c r="E10" s="145"/>
      <c r="F10" s="152"/>
      <c r="G10" s="145"/>
      <c r="H10" s="67"/>
      <c r="I10" s="160">
        <v>1</v>
      </c>
      <c r="J10" s="150" t="s">
        <v>130</v>
      </c>
      <c r="K10" s="151"/>
      <c r="L10" s="152"/>
      <c r="M10" s="145"/>
      <c r="N10" s="152"/>
      <c r="O10" s="145"/>
      <c r="Q10" s="173">
        <v>1</v>
      </c>
      <c r="R10" s="150" t="s">
        <v>131</v>
      </c>
      <c r="S10" s="151"/>
      <c r="T10" s="152"/>
      <c r="U10" s="145"/>
      <c r="V10" s="152"/>
      <c r="W10" s="145"/>
    </row>
    <row r="11" spans="1:23" ht="13.5" customHeight="1">
      <c r="A11" s="161"/>
      <c r="B11" s="146" t="s">
        <v>54</v>
      </c>
      <c r="C11" s="73" t="s">
        <v>55</v>
      </c>
      <c r="D11" s="141"/>
      <c r="E11" s="142"/>
      <c r="F11" s="141"/>
      <c r="G11" s="142"/>
      <c r="H11" s="67"/>
      <c r="I11" s="161"/>
      <c r="J11" s="146" t="s">
        <v>54</v>
      </c>
      <c r="K11" s="73" t="s">
        <v>55</v>
      </c>
      <c r="L11" s="141"/>
      <c r="M11" s="142"/>
      <c r="N11" s="141"/>
      <c r="O11" s="142"/>
      <c r="Q11" s="174"/>
      <c r="R11" s="146" t="s">
        <v>54</v>
      </c>
      <c r="S11" s="73" t="s">
        <v>55</v>
      </c>
      <c r="T11" s="141"/>
      <c r="U11" s="142"/>
      <c r="V11" s="141"/>
      <c r="W11" s="142"/>
    </row>
    <row r="12" spans="1:23" ht="13.5" customHeight="1">
      <c r="A12" s="161"/>
      <c r="B12" s="147"/>
      <c r="C12" s="73" t="s">
        <v>11</v>
      </c>
      <c r="D12" s="141"/>
      <c r="E12" s="142"/>
      <c r="F12" s="141"/>
      <c r="G12" s="142"/>
      <c r="H12" s="67"/>
      <c r="I12" s="161"/>
      <c r="J12" s="147"/>
      <c r="K12" s="73" t="s">
        <v>11</v>
      </c>
      <c r="L12" s="141"/>
      <c r="M12" s="142"/>
      <c r="N12" s="141"/>
      <c r="O12" s="142"/>
      <c r="Q12" s="174"/>
      <c r="R12" s="147"/>
      <c r="S12" s="73" t="s">
        <v>11</v>
      </c>
      <c r="T12" s="141"/>
      <c r="U12" s="142"/>
      <c r="V12" s="141"/>
      <c r="W12" s="142"/>
    </row>
    <row r="13" spans="1:23" ht="15">
      <c r="A13" s="161"/>
      <c r="B13" s="147"/>
      <c r="C13" s="73" t="s">
        <v>56</v>
      </c>
      <c r="D13" s="141"/>
      <c r="E13" s="142"/>
      <c r="F13" s="141"/>
      <c r="G13" s="142"/>
      <c r="H13" s="67"/>
      <c r="I13" s="161"/>
      <c r="J13" s="147"/>
      <c r="K13" s="73" t="s">
        <v>56</v>
      </c>
      <c r="L13" s="141"/>
      <c r="M13" s="142"/>
      <c r="N13" s="141"/>
      <c r="O13" s="142"/>
      <c r="Q13" s="174"/>
      <c r="R13" s="147"/>
      <c r="S13" s="73" t="s">
        <v>56</v>
      </c>
      <c r="T13" s="141"/>
      <c r="U13" s="142"/>
      <c r="V13" s="141"/>
      <c r="W13" s="142"/>
    </row>
    <row r="14" spans="1:23" ht="15">
      <c r="A14" s="161"/>
      <c r="B14" s="147"/>
      <c r="C14" s="14" t="s">
        <v>26</v>
      </c>
      <c r="D14" s="141"/>
      <c r="E14" s="142"/>
      <c r="F14" s="141"/>
      <c r="G14" s="142"/>
      <c r="H14" s="67"/>
      <c r="I14" s="161"/>
      <c r="J14" s="147"/>
      <c r="K14" s="14" t="s">
        <v>26</v>
      </c>
      <c r="L14" s="141"/>
      <c r="M14" s="142"/>
      <c r="N14" s="141"/>
      <c r="O14" s="142"/>
      <c r="Q14" s="174"/>
      <c r="R14" s="147"/>
      <c r="S14" s="14" t="s">
        <v>26</v>
      </c>
      <c r="T14" s="141"/>
      <c r="U14" s="142"/>
      <c r="V14" s="141"/>
      <c r="W14" s="142"/>
    </row>
    <row r="15" spans="1:23" ht="13.5">
      <c r="A15" s="161"/>
      <c r="B15" s="136" t="s">
        <v>120</v>
      </c>
      <c r="C15" s="137"/>
      <c r="D15" s="117"/>
      <c r="E15" s="70" t="s">
        <v>61</v>
      </c>
      <c r="F15" s="117"/>
      <c r="G15" s="70" t="s">
        <v>31</v>
      </c>
      <c r="I15" s="161"/>
      <c r="J15" s="136" t="s">
        <v>120</v>
      </c>
      <c r="K15" s="137"/>
      <c r="L15" s="117"/>
      <c r="M15" s="70" t="s">
        <v>31</v>
      </c>
      <c r="N15" s="117"/>
      <c r="O15" s="70" t="s">
        <v>31</v>
      </c>
      <c r="Q15" s="174"/>
      <c r="R15" s="136" t="s">
        <v>120</v>
      </c>
      <c r="S15" s="137"/>
      <c r="T15" s="117"/>
      <c r="U15" s="70" t="s">
        <v>31</v>
      </c>
      <c r="V15" s="118"/>
      <c r="W15" s="70" t="s">
        <v>31</v>
      </c>
    </row>
    <row r="16" spans="1:26" ht="13.5">
      <c r="A16" s="161"/>
      <c r="B16" s="136" t="s">
        <v>57</v>
      </c>
      <c r="C16" s="137"/>
      <c r="D16" s="75"/>
      <c r="E16" s="70" t="s">
        <v>58</v>
      </c>
      <c r="F16" s="75"/>
      <c r="G16" s="70" t="s">
        <v>58</v>
      </c>
      <c r="I16" s="161"/>
      <c r="J16" s="136" t="s">
        <v>165</v>
      </c>
      <c r="K16" s="137"/>
      <c r="L16" s="75"/>
      <c r="M16" s="70" t="s">
        <v>58</v>
      </c>
      <c r="N16" s="75"/>
      <c r="O16" s="70" t="s">
        <v>58</v>
      </c>
      <c r="Q16" s="174"/>
      <c r="R16" s="148" t="s">
        <v>276</v>
      </c>
      <c r="S16" s="149"/>
      <c r="T16" s="75"/>
      <c r="U16" s="70" t="s">
        <v>181</v>
      </c>
      <c r="V16" s="75"/>
      <c r="W16" s="70" t="s">
        <v>181</v>
      </c>
      <c r="Y16" s="82">
        <v>48700</v>
      </c>
      <c r="Z16" s="82">
        <v>82300</v>
      </c>
    </row>
    <row r="17" spans="1:23" ht="13.5">
      <c r="A17" s="161"/>
      <c r="B17" s="136" t="s">
        <v>59</v>
      </c>
      <c r="C17" s="137"/>
      <c r="D17" s="75"/>
      <c r="E17" s="70" t="s">
        <v>58</v>
      </c>
      <c r="F17" s="75"/>
      <c r="G17" s="70" t="s">
        <v>58</v>
      </c>
      <c r="I17" s="161"/>
      <c r="J17" s="136" t="s">
        <v>59</v>
      </c>
      <c r="K17" s="137"/>
      <c r="L17" s="75"/>
      <c r="M17" s="70" t="s">
        <v>58</v>
      </c>
      <c r="N17" s="75"/>
      <c r="O17" s="70" t="s">
        <v>58</v>
      </c>
      <c r="Q17" s="174"/>
      <c r="R17" s="136" t="s">
        <v>180</v>
      </c>
      <c r="S17" s="137"/>
      <c r="T17" s="75"/>
      <c r="U17" s="70" t="s">
        <v>58</v>
      </c>
      <c r="V17" s="75"/>
      <c r="W17" s="70" t="s">
        <v>58</v>
      </c>
    </row>
    <row r="18" spans="1:23" ht="14.25" thickBot="1">
      <c r="A18" s="162"/>
      <c r="B18" s="69"/>
      <c r="C18" s="74" t="s">
        <v>60</v>
      </c>
      <c r="D18" s="76"/>
      <c r="E18" s="72" t="s">
        <v>58</v>
      </c>
      <c r="F18" s="76"/>
      <c r="G18" s="72" t="s">
        <v>58</v>
      </c>
      <c r="I18" s="162"/>
      <c r="J18" s="69"/>
      <c r="K18" s="74" t="s">
        <v>60</v>
      </c>
      <c r="L18" s="76"/>
      <c r="M18" s="72" t="s">
        <v>58</v>
      </c>
      <c r="N18" s="76"/>
      <c r="O18" s="72" t="s">
        <v>58</v>
      </c>
      <c r="Q18" s="174"/>
      <c r="R18" s="136" t="s">
        <v>59</v>
      </c>
      <c r="S18" s="137"/>
      <c r="T18" s="75"/>
      <c r="U18" s="70" t="s">
        <v>58</v>
      </c>
      <c r="V18" s="75"/>
      <c r="W18" s="70" t="s">
        <v>58</v>
      </c>
    </row>
    <row r="19" spans="1:23" ht="15.75" thickBot="1">
      <c r="A19" s="160">
        <v>2</v>
      </c>
      <c r="B19" s="150" t="s">
        <v>129</v>
      </c>
      <c r="C19" s="151"/>
      <c r="D19" s="152"/>
      <c r="E19" s="145"/>
      <c r="F19" s="152"/>
      <c r="G19" s="145"/>
      <c r="H19" s="67"/>
      <c r="I19" s="160">
        <v>2</v>
      </c>
      <c r="J19" s="150" t="s">
        <v>130</v>
      </c>
      <c r="K19" s="151"/>
      <c r="L19" s="152"/>
      <c r="M19" s="145"/>
      <c r="N19" s="144"/>
      <c r="O19" s="145"/>
      <c r="Q19" s="175"/>
      <c r="R19" s="69"/>
      <c r="S19" s="74" t="s">
        <v>60</v>
      </c>
      <c r="T19" s="76"/>
      <c r="U19" s="72" t="s">
        <v>58</v>
      </c>
      <c r="V19" s="76"/>
      <c r="W19" s="72" t="s">
        <v>58</v>
      </c>
    </row>
    <row r="20" spans="1:23" ht="13.5" customHeight="1">
      <c r="A20" s="161"/>
      <c r="B20" s="146" t="s">
        <v>54</v>
      </c>
      <c r="C20" s="73" t="s">
        <v>55</v>
      </c>
      <c r="D20" s="141"/>
      <c r="E20" s="142"/>
      <c r="F20" s="141"/>
      <c r="G20" s="142"/>
      <c r="H20" s="67"/>
      <c r="I20" s="161"/>
      <c r="J20" s="146" t="s">
        <v>54</v>
      </c>
      <c r="K20" s="73" t="s">
        <v>55</v>
      </c>
      <c r="L20" s="141"/>
      <c r="M20" s="142"/>
      <c r="N20" s="143"/>
      <c r="O20" s="142"/>
      <c r="Q20" s="173">
        <v>2</v>
      </c>
      <c r="R20" s="150" t="s">
        <v>131</v>
      </c>
      <c r="S20" s="151"/>
      <c r="T20" s="152"/>
      <c r="U20" s="145"/>
      <c r="V20" s="144"/>
      <c r="W20" s="145"/>
    </row>
    <row r="21" spans="1:23" ht="13.5" customHeight="1">
      <c r="A21" s="161"/>
      <c r="B21" s="147"/>
      <c r="C21" s="73" t="s">
        <v>11</v>
      </c>
      <c r="D21" s="141"/>
      <c r="E21" s="142"/>
      <c r="F21" s="141"/>
      <c r="G21" s="142"/>
      <c r="H21" s="67"/>
      <c r="I21" s="161"/>
      <c r="J21" s="147"/>
      <c r="K21" s="73" t="s">
        <v>11</v>
      </c>
      <c r="L21" s="141"/>
      <c r="M21" s="142"/>
      <c r="N21" s="143"/>
      <c r="O21" s="142"/>
      <c r="Q21" s="174"/>
      <c r="R21" s="146" t="s">
        <v>54</v>
      </c>
      <c r="S21" s="73" t="s">
        <v>55</v>
      </c>
      <c r="T21" s="141"/>
      <c r="U21" s="142"/>
      <c r="V21" s="143"/>
      <c r="W21" s="142"/>
    </row>
    <row r="22" spans="1:23" ht="15">
      <c r="A22" s="161"/>
      <c r="B22" s="147"/>
      <c r="C22" s="73" t="s">
        <v>56</v>
      </c>
      <c r="D22" s="141"/>
      <c r="E22" s="142"/>
      <c r="F22" s="141"/>
      <c r="G22" s="142"/>
      <c r="H22" s="67"/>
      <c r="I22" s="161"/>
      <c r="J22" s="147"/>
      <c r="K22" s="73" t="s">
        <v>56</v>
      </c>
      <c r="L22" s="141"/>
      <c r="M22" s="142"/>
      <c r="N22" s="143"/>
      <c r="O22" s="142"/>
      <c r="Q22" s="174"/>
      <c r="R22" s="147"/>
      <c r="S22" s="73" t="s">
        <v>11</v>
      </c>
      <c r="T22" s="141"/>
      <c r="U22" s="142"/>
      <c r="V22" s="143"/>
      <c r="W22" s="142"/>
    </row>
    <row r="23" spans="1:23" ht="15">
      <c r="A23" s="161"/>
      <c r="B23" s="147"/>
      <c r="C23" s="14" t="s">
        <v>26</v>
      </c>
      <c r="D23" s="141"/>
      <c r="E23" s="142"/>
      <c r="F23" s="141"/>
      <c r="G23" s="142"/>
      <c r="H23" s="67"/>
      <c r="I23" s="161"/>
      <c r="J23" s="147"/>
      <c r="K23" s="14" t="s">
        <v>26</v>
      </c>
      <c r="L23" s="141"/>
      <c r="M23" s="142"/>
      <c r="N23" s="143"/>
      <c r="O23" s="142"/>
      <c r="Q23" s="174"/>
      <c r="R23" s="147"/>
      <c r="S23" s="73" t="s">
        <v>56</v>
      </c>
      <c r="T23" s="141"/>
      <c r="U23" s="142"/>
      <c r="V23" s="143"/>
      <c r="W23" s="142"/>
    </row>
    <row r="24" spans="1:23" ht="13.5">
      <c r="A24" s="161"/>
      <c r="B24" s="136" t="s">
        <v>120</v>
      </c>
      <c r="C24" s="137"/>
      <c r="D24" s="117"/>
      <c r="E24" s="70" t="s">
        <v>31</v>
      </c>
      <c r="F24" s="117"/>
      <c r="G24" s="70" t="s">
        <v>31</v>
      </c>
      <c r="I24" s="161"/>
      <c r="J24" s="136" t="s">
        <v>120</v>
      </c>
      <c r="K24" s="137"/>
      <c r="L24" s="117"/>
      <c r="M24" s="70" t="s">
        <v>31</v>
      </c>
      <c r="N24" s="118"/>
      <c r="O24" s="70" t="s">
        <v>31</v>
      </c>
      <c r="Q24" s="174"/>
      <c r="R24" s="147"/>
      <c r="S24" s="14" t="s">
        <v>26</v>
      </c>
      <c r="T24" s="141"/>
      <c r="U24" s="142"/>
      <c r="V24" s="143"/>
      <c r="W24" s="142"/>
    </row>
    <row r="25" spans="1:23" ht="13.5">
      <c r="A25" s="161"/>
      <c r="B25" s="136" t="s">
        <v>57</v>
      </c>
      <c r="C25" s="137"/>
      <c r="D25" s="75"/>
      <c r="E25" s="70" t="s">
        <v>58</v>
      </c>
      <c r="F25" s="75"/>
      <c r="G25" s="70" t="s">
        <v>58</v>
      </c>
      <c r="I25" s="161"/>
      <c r="J25" s="136" t="s">
        <v>165</v>
      </c>
      <c r="K25" s="137"/>
      <c r="L25" s="75"/>
      <c r="M25" s="70" t="s">
        <v>58</v>
      </c>
      <c r="N25" s="75"/>
      <c r="O25" s="70" t="s">
        <v>58</v>
      </c>
      <c r="Q25" s="174"/>
      <c r="R25" s="136" t="s">
        <v>120</v>
      </c>
      <c r="S25" s="137"/>
      <c r="T25" s="117"/>
      <c r="U25" s="70" t="s">
        <v>31</v>
      </c>
      <c r="V25" s="118"/>
      <c r="W25" s="70" t="s">
        <v>31</v>
      </c>
    </row>
    <row r="26" spans="1:23" ht="13.5">
      <c r="A26" s="161"/>
      <c r="B26" s="136" t="s">
        <v>59</v>
      </c>
      <c r="C26" s="137"/>
      <c r="D26" s="75"/>
      <c r="E26" s="70" t="s">
        <v>58</v>
      </c>
      <c r="F26" s="75"/>
      <c r="G26" s="70" t="s">
        <v>58</v>
      </c>
      <c r="I26" s="161"/>
      <c r="J26" s="136" t="s">
        <v>59</v>
      </c>
      <c r="K26" s="137"/>
      <c r="L26" s="75"/>
      <c r="M26" s="70" t="s">
        <v>58</v>
      </c>
      <c r="N26" s="49"/>
      <c r="O26" s="70" t="s">
        <v>58</v>
      </c>
      <c r="Q26" s="174"/>
      <c r="R26" s="148" t="s">
        <v>276</v>
      </c>
      <c r="S26" s="149"/>
      <c r="T26" s="75"/>
      <c r="U26" s="70" t="s">
        <v>181</v>
      </c>
      <c r="V26" s="75"/>
      <c r="W26" s="70" t="s">
        <v>181</v>
      </c>
    </row>
    <row r="27" spans="1:23" ht="14.25" thickBot="1">
      <c r="A27" s="162"/>
      <c r="B27" s="69"/>
      <c r="C27" s="74" t="s">
        <v>60</v>
      </c>
      <c r="D27" s="76"/>
      <c r="E27" s="72" t="s">
        <v>58</v>
      </c>
      <c r="F27" s="76"/>
      <c r="G27" s="72" t="s">
        <v>58</v>
      </c>
      <c r="I27" s="162"/>
      <c r="J27" s="69"/>
      <c r="K27" s="74" t="s">
        <v>60</v>
      </c>
      <c r="L27" s="76"/>
      <c r="M27" s="72" t="s">
        <v>58</v>
      </c>
      <c r="N27" s="71"/>
      <c r="O27" s="72" t="s">
        <v>58</v>
      </c>
      <c r="Q27" s="174"/>
      <c r="R27" s="136" t="s">
        <v>180</v>
      </c>
      <c r="S27" s="137"/>
      <c r="T27" s="75"/>
      <c r="U27" s="70" t="s">
        <v>58</v>
      </c>
      <c r="V27" s="49"/>
      <c r="W27" s="70" t="s">
        <v>58</v>
      </c>
    </row>
    <row r="28" spans="1:23" ht="15">
      <c r="A28" s="160">
        <v>3</v>
      </c>
      <c r="B28" s="150" t="s">
        <v>129</v>
      </c>
      <c r="C28" s="151"/>
      <c r="D28" s="152"/>
      <c r="E28" s="145"/>
      <c r="F28" s="152"/>
      <c r="G28" s="145"/>
      <c r="H28" s="67"/>
      <c r="I28" s="160">
        <v>3</v>
      </c>
      <c r="J28" s="150" t="s">
        <v>130</v>
      </c>
      <c r="K28" s="151"/>
      <c r="L28" s="152"/>
      <c r="M28" s="145"/>
      <c r="N28" s="144"/>
      <c r="O28" s="145"/>
      <c r="Q28" s="174"/>
      <c r="R28" s="136" t="s">
        <v>59</v>
      </c>
      <c r="S28" s="137"/>
      <c r="T28" s="75"/>
      <c r="U28" s="70" t="s">
        <v>58</v>
      </c>
      <c r="V28" s="49"/>
      <c r="W28" s="70" t="s">
        <v>58</v>
      </c>
    </row>
    <row r="29" spans="1:23" ht="13.5" customHeight="1" thickBot="1">
      <c r="A29" s="161"/>
      <c r="B29" s="146" t="s">
        <v>54</v>
      </c>
      <c r="C29" s="73" t="s">
        <v>55</v>
      </c>
      <c r="D29" s="141"/>
      <c r="E29" s="142"/>
      <c r="F29" s="141"/>
      <c r="G29" s="142"/>
      <c r="H29" s="67"/>
      <c r="I29" s="161"/>
      <c r="J29" s="146" t="s">
        <v>54</v>
      </c>
      <c r="K29" s="73" t="s">
        <v>55</v>
      </c>
      <c r="L29" s="141"/>
      <c r="M29" s="142"/>
      <c r="N29" s="143"/>
      <c r="O29" s="142"/>
      <c r="Q29" s="175"/>
      <c r="R29" s="69"/>
      <c r="S29" s="74" t="s">
        <v>60</v>
      </c>
      <c r="T29" s="76"/>
      <c r="U29" s="72" t="s">
        <v>58</v>
      </c>
      <c r="V29" s="71"/>
      <c r="W29" s="72" t="s">
        <v>58</v>
      </c>
    </row>
    <row r="30" spans="1:23" ht="13.5" customHeight="1">
      <c r="A30" s="161"/>
      <c r="B30" s="147"/>
      <c r="C30" s="73" t="s">
        <v>11</v>
      </c>
      <c r="D30" s="141"/>
      <c r="E30" s="142"/>
      <c r="F30" s="141"/>
      <c r="G30" s="142"/>
      <c r="H30" s="67"/>
      <c r="I30" s="161"/>
      <c r="J30" s="147"/>
      <c r="K30" s="73" t="s">
        <v>11</v>
      </c>
      <c r="L30" s="141"/>
      <c r="M30" s="142"/>
      <c r="N30" s="143"/>
      <c r="O30" s="142"/>
      <c r="Q30" s="173">
        <v>3</v>
      </c>
      <c r="R30" s="150" t="s">
        <v>131</v>
      </c>
      <c r="S30" s="151"/>
      <c r="T30" s="152"/>
      <c r="U30" s="145"/>
      <c r="V30" s="144"/>
      <c r="W30" s="145"/>
    </row>
    <row r="31" spans="1:23" ht="13.5" customHeight="1">
      <c r="A31" s="161"/>
      <c r="B31" s="147"/>
      <c r="C31" s="73" t="s">
        <v>56</v>
      </c>
      <c r="D31" s="141"/>
      <c r="E31" s="142"/>
      <c r="F31" s="141"/>
      <c r="G31" s="142"/>
      <c r="H31" s="67"/>
      <c r="I31" s="161"/>
      <c r="J31" s="147"/>
      <c r="K31" s="73" t="s">
        <v>56</v>
      </c>
      <c r="L31" s="141"/>
      <c r="M31" s="142"/>
      <c r="N31" s="143"/>
      <c r="O31" s="142"/>
      <c r="Q31" s="174"/>
      <c r="R31" s="146" t="s">
        <v>54</v>
      </c>
      <c r="S31" s="73" t="s">
        <v>55</v>
      </c>
      <c r="T31" s="141"/>
      <c r="U31" s="142"/>
      <c r="V31" s="143"/>
      <c r="W31" s="142"/>
    </row>
    <row r="32" spans="1:23" ht="15">
      <c r="A32" s="161"/>
      <c r="B32" s="147"/>
      <c r="C32" s="14" t="s">
        <v>26</v>
      </c>
      <c r="D32" s="141"/>
      <c r="E32" s="142"/>
      <c r="F32" s="141"/>
      <c r="G32" s="142"/>
      <c r="H32" s="67"/>
      <c r="I32" s="161"/>
      <c r="J32" s="147"/>
      <c r="K32" s="14" t="s">
        <v>26</v>
      </c>
      <c r="L32" s="141"/>
      <c r="M32" s="142"/>
      <c r="N32" s="143"/>
      <c r="O32" s="142"/>
      <c r="Q32" s="174"/>
      <c r="R32" s="147"/>
      <c r="S32" s="73" t="s">
        <v>11</v>
      </c>
      <c r="T32" s="141"/>
      <c r="U32" s="142"/>
      <c r="V32" s="143"/>
      <c r="W32" s="142"/>
    </row>
    <row r="33" spans="1:23" ht="13.5">
      <c r="A33" s="161"/>
      <c r="B33" s="136" t="s">
        <v>120</v>
      </c>
      <c r="C33" s="137"/>
      <c r="D33" s="117"/>
      <c r="E33" s="70" t="s">
        <v>31</v>
      </c>
      <c r="F33" s="117"/>
      <c r="G33" s="70" t="s">
        <v>31</v>
      </c>
      <c r="I33" s="161"/>
      <c r="J33" s="136" t="s">
        <v>120</v>
      </c>
      <c r="K33" s="137"/>
      <c r="L33" s="117"/>
      <c r="M33" s="70" t="s">
        <v>31</v>
      </c>
      <c r="N33" s="118"/>
      <c r="O33" s="70" t="s">
        <v>31</v>
      </c>
      <c r="Q33" s="174"/>
      <c r="R33" s="147"/>
      <c r="S33" s="73" t="s">
        <v>56</v>
      </c>
      <c r="T33" s="141"/>
      <c r="U33" s="142"/>
      <c r="V33" s="143"/>
      <c r="W33" s="142"/>
    </row>
    <row r="34" spans="1:23" ht="13.5">
      <c r="A34" s="161"/>
      <c r="B34" s="136" t="s">
        <v>57</v>
      </c>
      <c r="C34" s="137"/>
      <c r="D34" s="75"/>
      <c r="E34" s="70" t="s">
        <v>58</v>
      </c>
      <c r="F34" s="75"/>
      <c r="G34" s="70" t="s">
        <v>58</v>
      </c>
      <c r="I34" s="161"/>
      <c r="J34" s="136" t="s">
        <v>165</v>
      </c>
      <c r="K34" s="137"/>
      <c r="L34" s="75"/>
      <c r="M34" s="70" t="s">
        <v>58</v>
      </c>
      <c r="N34" s="75"/>
      <c r="O34" s="70" t="s">
        <v>58</v>
      </c>
      <c r="Q34" s="174"/>
      <c r="R34" s="147"/>
      <c r="S34" s="14" t="s">
        <v>26</v>
      </c>
      <c r="T34" s="141"/>
      <c r="U34" s="142"/>
      <c r="V34" s="143"/>
      <c r="W34" s="142"/>
    </row>
    <row r="35" spans="1:23" ht="13.5">
      <c r="A35" s="161"/>
      <c r="B35" s="136" t="s">
        <v>59</v>
      </c>
      <c r="C35" s="137"/>
      <c r="D35" s="75"/>
      <c r="E35" s="70" t="s">
        <v>58</v>
      </c>
      <c r="F35" s="75"/>
      <c r="G35" s="70" t="s">
        <v>58</v>
      </c>
      <c r="I35" s="161"/>
      <c r="J35" s="136" t="s">
        <v>59</v>
      </c>
      <c r="K35" s="137"/>
      <c r="L35" s="75"/>
      <c r="M35" s="70" t="s">
        <v>58</v>
      </c>
      <c r="N35" s="49"/>
      <c r="O35" s="70" t="s">
        <v>58</v>
      </c>
      <c r="Q35" s="174"/>
      <c r="R35" s="136" t="s">
        <v>120</v>
      </c>
      <c r="S35" s="137"/>
      <c r="T35" s="117"/>
      <c r="U35" s="70" t="s">
        <v>31</v>
      </c>
      <c r="V35" s="118"/>
      <c r="W35" s="70" t="s">
        <v>31</v>
      </c>
    </row>
    <row r="36" spans="1:23" ht="14.25" thickBot="1">
      <c r="A36" s="162"/>
      <c r="B36" s="69"/>
      <c r="C36" s="74" t="s">
        <v>60</v>
      </c>
      <c r="D36" s="76"/>
      <c r="E36" s="72" t="s">
        <v>58</v>
      </c>
      <c r="F36" s="76"/>
      <c r="G36" s="72" t="s">
        <v>58</v>
      </c>
      <c r="I36" s="162"/>
      <c r="J36" s="69"/>
      <c r="K36" s="74" t="s">
        <v>60</v>
      </c>
      <c r="L36" s="76"/>
      <c r="M36" s="72" t="s">
        <v>58</v>
      </c>
      <c r="N36" s="71"/>
      <c r="O36" s="72" t="s">
        <v>58</v>
      </c>
      <c r="Q36" s="174"/>
      <c r="R36" s="148" t="s">
        <v>276</v>
      </c>
      <c r="S36" s="149"/>
      <c r="T36" s="75"/>
      <c r="U36" s="70" t="s">
        <v>181</v>
      </c>
      <c r="V36" s="75"/>
      <c r="W36" s="70" t="s">
        <v>181</v>
      </c>
    </row>
    <row r="37" spans="1:23" ht="15">
      <c r="A37" s="160">
        <v>4</v>
      </c>
      <c r="B37" s="150" t="s">
        <v>129</v>
      </c>
      <c r="C37" s="151"/>
      <c r="D37" s="152"/>
      <c r="E37" s="145"/>
      <c r="F37" s="152"/>
      <c r="G37" s="145"/>
      <c r="H37" s="67"/>
      <c r="I37" s="160">
        <v>4</v>
      </c>
      <c r="J37" s="150" t="s">
        <v>130</v>
      </c>
      <c r="K37" s="151"/>
      <c r="L37" s="152"/>
      <c r="M37" s="145"/>
      <c r="N37" s="144"/>
      <c r="O37" s="145"/>
      <c r="Q37" s="174"/>
      <c r="R37" s="136" t="s">
        <v>180</v>
      </c>
      <c r="S37" s="137"/>
      <c r="T37" s="75"/>
      <c r="U37" s="70" t="s">
        <v>58</v>
      </c>
      <c r="V37" s="49"/>
      <c r="W37" s="70" t="s">
        <v>58</v>
      </c>
    </row>
    <row r="38" spans="1:23" ht="13.5" customHeight="1">
      <c r="A38" s="161"/>
      <c r="B38" s="146" t="s">
        <v>54</v>
      </c>
      <c r="C38" s="73" t="s">
        <v>55</v>
      </c>
      <c r="D38" s="141"/>
      <c r="E38" s="142"/>
      <c r="F38" s="141"/>
      <c r="G38" s="142"/>
      <c r="H38" s="67"/>
      <c r="I38" s="161"/>
      <c r="J38" s="146" t="s">
        <v>54</v>
      </c>
      <c r="K38" s="73" t="s">
        <v>55</v>
      </c>
      <c r="L38" s="141"/>
      <c r="M38" s="142"/>
      <c r="N38" s="143"/>
      <c r="O38" s="142"/>
      <c r="Q38" s="174"/>
      <c r="R38" s="136" t="s">
        <v>59</v>
      </c>
      <c r="S38" s="137"/>
      <c r="T38" s="75"/>
      <c r="U38" s="70" t="s">
        <v>58</v>
      </c>
      <c r="V38" s="49"/>
      <c r="W38" s="70" t="s">
        <v>58</v>
      </c>
    </row>
    <row r="39" spans="1:23" ht="13.5" customHeight="1" thickBot="1">
      <c r="A39" s="161"/>
      <c r="B39" s="147"/>
      <c r="C39" s="73" t="s">
        <v>11</v>
      </c>
      <c r="D39" s="141"/>
      <c r="E39" s="142"/>
      <c r="F39" s="141"/>
      <c r="G39" s="142"/>
      <c r="H39" s="67"/>
      <c r="I39" s="161"/>
      <c r="J39" s="147"/>
      <c r="K39" s="73" t="s">
        <v>11</v>
      </c>
      <c r="L39" s="141"/>
      <c r="M39" s="142"/>
      <c r="N39" s="143"/>
      <c r="O39" s="142"/>
      <c r="Q39" s="175"/>
      <c r="R39" s="69"/>
      <c r="S39" s="74" t="s">
        <v>60</v>
      </c>
      <c r="T39" s="76"/>
      <c r="U39" s="72" t="s">
        <v>58</v>
      </c>
      <c r="V39" s="71"/>
      <c r="W39" s="72" t="s">
        <v>58</v>
      </c>
    </row>
    <row r="40" spans="1:23" ht="15">
      <c r="A40" s="161"/>
      <c r="B40" s="147"/>
      <c r="C40" s="73" t="s">
        <v>56</v>
      </c>
      <c r="D40" s="141"/>
      <c r="E40" s="142"/>
      <c r="F40" s="141"/>
      <c r="G40" s="142"/>
      <c r="H40" s="67"/>
      <c r="I40" s="161"/>
      <c r="J40" s="147"/>
      <c r="K40" s="73" t="s">
        <v>56</v>
      </c>
      <c r="L40" s="141"/>
      <c r="M40" s="142"/>
      <c r="N40" s="143"/>
      <c r="O40" s="142"/>
      <c r="Q40" s="173">
        <v>4</v>
      </c>
      <c r="R40" s="150" t="s">
        <v>131</v>
      </c>
      <c r="S40" s="151"/>
      <c r="T40" s="152"/>
      <c r="U40" s="145"/>
      <c r="V40" s="144"/>
      <c r="W40" s="145"/>
    </row>
    <row r="41" spans="1:23" ht="13.5" customHeight="1">
      <c r="A41" s="161"/>
      <c r="B41" s="147"/>
      <c r="C41" s="14" t="s">
        <v>26</v>
      </c>
      <c r="D41" s="141"/>
      <c r="E41" s="142"/>
      <c r="F41" s="141"/>
      <c r="G41" s="142"/>
      <c r="H41" s="67"/>
      <c r="I41" s="161"/>
      <c r="J41" s="147"/>
      <c r="K41" s="14" t="s">
        <v>26</v>
      </c>
      <c r="L41" s="141"/>
      <c r="M41" s="142"/>
      <c r="N41" s="143"/>
      <c r="O41" s="142"/>
      <c r="Q41" s="174"/>
      <c r="R41" s="146" t="s">
        <v>54</v>
      </c>
      <c r="S41" s="73" t="s">
        <v>55</v>
      </c>
      <c r="T41" s="141"/>
      <c r="U41" s="142"/>
      <c r="V41" s="143"/>
      <c r="W41" s="142"/>
    </row>
    <row r="42" spans="1:23" ht="13.5">
      <c r="A42" s="161"/>
      <c r="B42" s="136" t="s">
        <v>120</v>
      </c>
      <c r="C42" s="137"/>
      <c r="D42" s="117"/>
      <c r="E42" s="70" t="s">
        <v>31</v>
      </c>
      <c r="F42" s="117"/>
      <c r="G42" s="70" t="s">
        <v>31</v>
      </c>
      <c r="I42" s="161"/>
      <c r="J42" s="136" t="s">
        <v>120</v>
      </c>
      <c r="K42" s="137"/>
      <c r="L42" s="117"/>
      <c r="M42" s="70" t="s">
        <v>31</v>
      </c>
      <c r="N42" s="118"/>
      <c r="O42" s="70" t="s">
        <v>31</v>
      </c>
      <c r="Q42" s="174"/>
      <c r="R42" s="147"/>
      <c r="S42" s="73" t="s">
        <v>11</v>
      </c>
      <c r="T42" s="141"/>
      <c r="U42" s="142"/>
      <c r="V42" s="143"/>
      <c r="W42" s="142"/>
    </row>
    <row r="43" spans="1:23" ht="13.5">
      <c r="A43" s="161"/>
      <c r="B43" s="136" t="s">
        <v>57</v>
      </c>
      <c r="C43" s="137"/>
      <c r="D43" s="75"/>
      <c r="E43" s="70" t="s">
        <v>58</v>
      </c>
      <c r="F43" s="75"/>
      <c r="G43" s="70" t="s">
        <v>58</v>
      </c>
      <c r="I43" s="161"/>
      <c r="J43" s="136" t="s">
        <v>165</v>
      </c>
      <c r="K43" s="137"/>
      <c r="L43" s="75"/>
      <c r="M43" s="70" t="s">
        <v>58</v>
      </c>
      <c r="N43" s="75"/>
      <c r="O43" s="70" t="s">
        <v>58</v>
      </c>
      <c r="Q43" s="174"/>
      <c r="R43" s="147"/>
      <c r="S43" s="73" t="s">
        <v>56</v>
      </c>
      <c r="T43" s="141"/>
      <c r="U43" s="142"/>
      <c r="V43" s="143"/>
      <c r="W43" s="142"/>
    </row>
    <row r="44" spans="1:23" ht="13.5">
      <c r="A44" s="161"/>
      <c r="B44" s="136" t="s">
        <v>59</v>
      </c>
      <c r="C44" s="137"/>
      <c r="D44" s="75"/>
      <c r="E44" s="70" t="s">
        <v>58</v>
      </c>
      <c r="F44" s="75"/>
      <c r="G44" s="70" t="s">
        <v>58</v>
      </c>
      <c r="I44" s="161"/>
      <c r="J44" s="136" t="s">
        <v>59</v>
      </c>
      <c r="K44" s="137"/>
      <c r="L44" s="75"/>
      <c r="M44" s="70" t="s">
        <v>58</v>
      </c>
      <c r="N44" s="49"/>
      <c r="O44" s="70" t="s">
        <v>58</v>
      </c>
      <c r="Q44" s="174"/>
      <c r="R44" s="147"/>
      <c r="S44" s="14" t="s">
        <v>26</v>
      </c>
      <c r="T44" s="141"/>
      <c r="U44" s="142"/>
      <c r="V44" s="143"/>
      <c r="W44" s="142"/>
    </row>
    <row r="45" spans="1:23" ht="14.25" thickBot="1">
      <c r="A45" s="162"/>
      <c r="B45" s="69"/>
      <c r="C45" s="74" t="s">
        <v>60</v>
      </c>
      <c r="D45" s="76"/>
      <c r="E45" s="72" t="s">
        <v>58</v>
      </c>
      <c r="F45" s="76"/>
      <c r="G45" s="72" t="s">
        <v>58</v>
      </c>
      <c r="I45" s="162"/>
      <c r="J45" s="69"/>
      <c r="K45" s="74" t="s">
        <v>60</v>
      </c>
      <c r="L45" s="76"/>
      <c r="M45" s="72" t="s">
        <v>58</v>
      </c>
      <c r="N45" s="71"/>
      <c r="O45" s="72" t="s">
        <v>58</v>
      </c>
      <c r="Q45" s="174"/>
      <c r="R45" s="136" t="s">
        <v>120</v>
      </c>
      <c r="S45" s="137"/>
      <c r="T45" s="117"/>
      <c r="U45" s="70" t="s">
        <v>31</v>
      </c>
      <c r="V45" s="118"/>
      <c r="W45" s="70" t="s">
        <v>31</v>
      </c>
    </row>
    <row r="46" spans="1:23" ht="15">
      <c r="A46" s="160">
        <v>5</v>
      </c>
      <c r="B46" s="150" t="s">
        <v>129</v>
      </c>
      <c r="C46" s="151"/>
      <c r="D46" s="152"/>
      <c r="E46" s="145"/>
      <c r="F46" s="152"/>
      <c r="G46" s="145"/>
      <c r="H46" s="67"/>
      <c r="I46" s="160">
        <v>5</v>
      </c>
      <c r="J46" s="150" t="s">
        <v>130</v>
      </c>
      <c r="K46" s="151"/>
      <c r="L46" s="152"/>
      <c r="M46" s="145"/>
      <c r="N46" s="144"/>
      <c r="O46" s="145"/>
      <c r="Q46" s="174"/>
      <c r="R46" s="148" t="s">
        <v>276</v>
      </c>
      <c r="S46" s="149"/>
      <c r="T46" s="75"/>
      <c r="U46" s="70" t="s">
        <v>181</v>
      </c>
      <c r="V46" s="75"/>
      <c r="W46" s="70" t="s">
        <v>181</v>
      </c>
    </row>
    <row r="47" spans="1:23" ht="13.5" customHeight="1">
      <c r="A47" s="161"/>
      <c r="B47" s="146" t="s">
        <v>54</v>
      </c>
      <c r="C47" s="73" t="s">
        <v>55</v>
      </c>
      <c r="D47" s="141"/>
      <c r="E47" s="142"/>
      <c r="F47" s="141"/>
      <c r="G47" s="142"/>
      <c r="H47" s="67"/>
      <c r="I47" s="161"/>
      <c r="J47" s="146" t="s">
        <v>54</v>
      </c>
      <c r="K47" s="73" t="s">
        <v>55</v>
      </c>
      <c r="L47" s="141"/>
      <c r="M47" s="142"/>
      <c r="N47" s="143"/>
      <c r="O47" s="142"/>
      <c r="Q47" s="174"/>
      <c r="R47" s="136" t="s">
        <v>180</v>
      </c>
      <c r="S47" s="137"/>
      <c r="T47" s="75"/>
      <c r="U47" s="70" t="s">
        <v>58</v>
      </c>
      <c r="V47" s="49"/>
      <c r="W47" s="70" t="s">
        <v>58</v>
      </c>
    </row>
    <row r="48" spans="1:23" ht="13.5" customHeight="1">
      <c r="A48" s="161"/>
      <c r="B48" s="147"/>
      <c r="C48" s="73" t="s">
        <v>11</v>
      </c>
      <c r="D48" s="141"/>
      <c r="E48" s="142"/>
      <c r="F48" s="141"/>
      <c r="G48" s="142"/>
      <c r="H48" s="67"/>
      <c r="I48" s="161"/>
      <c r="J48" s="147"/>
      <c r="K48" s="73" t="s">
        <v>11</v>
      </c>
      <c r="L48" s="141"/>
      <c r="M48" s="142"/>
      <c r="N48" s="143"/>
      <c r="O48" s="142"/>
      <c r="Q48" s="174"/>
      <c r="R48" s="136" t="s">
        <v>59</v>
      </c>
      <c r="S48" s="137"/>
      <c r="T48" s="75"/>
      <c r="U48" s="70" t="s">
        <v>58</v>
      </c>
      <c r="V48" s="49"/>
      <c r="W48" s="70" t="s">
        <v>58</v>
      </c>
    </row>
    <row r="49" spans="1:23" ht="15.75" thickBot="1">
      <c r="A49" s="161"/>
      <c r="B49" s="147"/>
      <c r="C49" s="73" t="s">
        <v>56</v>
      </c>
      <c r="D49" s="141"/>
      <c r="E49" s="142"/>
      <c r="F49" s="141"/>
      <c r="G49" s="142"/>
      <c r="H49" s="67"/>
      <c r="I49" s="161"/>
      <c r="J49" s="147"/>
      <c r="K49" s="73" t="s">
        <v>56</v>
      </c>
      <c r="L49" s="141"/>
      <c r="M49" s="142"/>
      <c r="N49" s="143"/>
      <c r="O49" s="142"/>
      <c r="Q49" s="175"/>
      <c r="R49" s="69"/>
      <c r="S49" s="74" t="s">
        <v>60</v>
      </c>
      <c r="T49" s="76"/>
      <c r="U49" s="72" t="s">
        <v>58</v>
      </c>
      <c r="V49" s="71"/>
      <c r="W49" s="72" t="s">
        <v>58</v>
      </c>
    </row>
    <row r="50" spans="1:23" ht="15">
      <c r="A50" s="161"/>
      <c r="B50" s="147"/>
      <c r="C50" s="14" t="s">
        <v>26</v>
      </c>
      <c r="D50" s="141"/>
      <c r="E50" s="142"/>
      <c r="F50" s="141"/>
      <c r="G50" s="142"/>
      <c r="H50" s="67"/>
      <c r="I50" s="161"/>
      <c r="J50" s="147"/>
      <c r="K50" s="14" t="s">
        <v>26</v>
      </c>
      <c r="L50" s="141"/>
      <c r="M50" s="142"/>
      <c r="N50" s="143"/>
      <c r="O50" s="142"/>
      <c r="Q50" s="173">
        <v>5</v>
      </c>
      <c r="R50" s="150" t="s">
        <v>131</v>
      </c>
      <c r="S50" s="151"/>
      <c r="T50" s="152"/>
      <c r="U50" s="145"/>
      <c r="V50" s="144"/>
      <c r="W50" s="145"/>
    </row>
    <row r="51" spans="1:23" ht="13.5" customHeight="1">
      <c r="A51" s="161"/>
      <c r="B51" s="136" t="s">
        <v>120</v>
      </c>
      <c r="C51" s="137"/>
      <c r="D51" s="117"/>
      <c r="E51" s="70" t="s">
        <v>31</v>
      </c>
      <c r="F51" s="117"/>
      <c r="G51" s="70" t="s">
        <v>31</v>
      </c>
      <c r="I51" s="161"/>
      <c r="J51" s="136" t="s">
        <v>120</v>
      </c>
      <c r="K51" s="137"/>
      <c r="L51" s="117"/>
      <c r="M51" s="70" t="s">
        <v>31</v>
      </c>
      <c r="N51" s="118"/>
      <c r="O51" s="70" t="s">
        <v>31</v>
      </c>
      <c r="Q51" s="174"/>
      <c r="R51" s="146" t="s">
        <v>54</v>
      </c>
      <c r="S51" s="73" t="s">
        <v>55</v>
      </c>
      <c r="T51" s="141"/>
      <c r="U51" s="142"/>
      <c r="V51" s="143"/>
      <c r="W51" s="142"/>
    </row>
    <row r="52" spans="1:23" ht="13.5">
      <c r="A52" s="161"/>
      <c r="B52" s="136" t="s">
        <v>57</v>
      </c>
      <c r="C52" s="137"/>
      <c r="D52" s="75"/>
      <c r="E52" s="70" t="s">
        <v>58</v>
      </c>
      <c r="F52" s="75"/>
      <c r="G52" s="70" t="s">
        <v>58</v>
      </c>
      <c r="I52" s="161"/>
      <c r="J52" s="136" t="s">
        <v>165</v>
      </c>
      <c r="K52" s="137"/>
      <c r="L52" s="75"/>
      <c r="M52" s="70" t="s">
        <v>58</v>
      </c>
      <c r="N52" s="75"/>
      <c r="O52" s="70" t="s">
        <v>58</v>
      </c>
      <c r="Q52" s="174"/>
      <c r="R52" s="147"/>
      <c r="S52" s="73" t="s">
        <v>11</v>
      </c>
      <c r="T52" s="141"/>
      <c r="U52" s="142"/>
      <c r="V52" s="143"/>
      <c r="W52" s="142"/>
    </row>
    <row r="53" spans="1:23" ht="13.5">
      <c r="A53" s="161"/>
      <c r="B53" s="136" t="s">
        <v>59</v>
      </c>
      <c r="C53" s="137"/>
      <c r="D53" s="75"/>
      <c r="E53" s="70" t="s">
        <v>58</v>
      </c>
      <c r="F53" s="75"/>
      <c r="G53" s="70" t="s">
        <v>58</v>
      </c>
      <c r="I53" s="161"/>
      <c r="J53" s="136" t="s">
        <v>59</v>
      </c>
      <c r="K53" s="137"/>
      <c r="L53" s="75"/>
      <c r="M53" s="70" t="s">
        <v>58</v>
      </c>
      <c r="N53" s="49"/>
      <c r="O53" s="70" t="s">
        <v>58</v>
      </c>
      <c r="Q53" s="174"/>
      <c r="R53" s="147"/>
      <c r="S53" s="73" t="s">
        <v>56</v>
      </c>
      <c r="T53" s="141"/>
      <c r="U53" s="142"/>
      <c r="V53" s="143"/>
      <c r="W53" s="142"/>
    </row>
    <row r="54" spans="1:23" ht="14.25" thickBot="1">
      <c r="A54" s="162"/>
      <c r="B54" s="69"/>
      <c r="C54" s="74" t="s">
        <v>60</v>
      </c>
      <c r="D54" s="76"/>
      <c r="E54" s="72" t="s">
        <v>58</v>
      </c>
      <c r="F54" s="76"/>
      <c r="G54" s="72" t="s">
        <v>58</v>
      </c>
      <c r="I54" s="162"/>
      <c r="J54" s="69"/>
      <c r="K54" s="74" t="s">
        <v>60</v>
      </c>
      <c r="L54" s="76"/>
      <c r="M54" s="72" t="s">
        <v>58</v>
      </c>
      <c r="N54" s="71"/>
      <c r="O54" s="72" t="s">
        <v>58</v>
      </c>
      <c r="Q54" s="174"/>
      <c r="R54" s="147"/>
      <c r="S54" s="14" t="s">
        <v>26</v>
      </c>
      <c r="T54" s="141"/>
      <c r="U54" s="142"/>
      <c r="V54" s="143"/>
      <c r="W54" s="142"/>
    </row>
    <row r="55" spans="1:23" ht="15">
      <c r="A55" s="160">
        <v>6</v>
      </c>
      <c r="B55" s="150" t="s">
        <v>129</v>
      </c>
      <c r="C55" s="151"/>
      <c r="D55" s="152"/>
      <c r="E55" s="145"/>
      <c r="F55" s="152"/>
      <c r="G55" s="145"/>
      <c r="H55" s="67"/>
      <c r="I55" s="160">
        <v>6</v>
      </c>
      <c r="J55" s="150" t="s">
        <v>130</v>
      </c>
      <c r="K55" s="151"/>
      <c r="L55" s="152"/>
      <c r="M55" s="145"/>
      <c r="N55" s="144"/>
      <c r="O55" s="145"/>
      <c r="Q55" s="174"/>
      <c r="R55" s="136" t="s">
        <v>120</v>
      </c>
      <c r="S55" s="137"/>
      <c r="T55" s="117"/>
      <c r="U55" s="70" t="s">
        <v>31</v>
      </c>
      <c r="V55" s="118"/>
      <c r="W55" s="70" t="s">
        <v>31</v>
      </c>
    </row>
    <row r="56" spans="1:23" ht="13.5" customHeight="1">
      <c r="A56" s="161"/>
      <c r="B56" s="146" t="s">
        <v>54</v>
      </c>
      <c r="C56" s="73" t="s">
        <v>55</v>
      </c>
      <c r="D56" s="141"/>
      <c r="E56" s="142"/>
      <c r="F56" s="141"/>
      <c r="G56" s="142"/>
      <c r="H56" s="67"/>
      <c r="I56" s="161"/>
      <c r="J56" s="146" t="s">
        <v>54</v>
      </c>
      <c r="K56" s="73" t="s">
        <v>55</v>
      </c>
      <c r="L56" s="141"/>
      <c r="M56" s="142"/>
      <c r="N56" s="143"/>
      <c r="O56" s="142"/>
      <c r="Q56" s="174"/>
      <c r="R56" s="148" t="s">
        <v>276</v>
      </c>
      <c r="S56" s="149"/>
      <c r="T56" s="75"/>
      <c r="U56" s="70" t="s">
        <v>181</v>
      </c>
      <c r="V56" s="75"/>
      <c r="W56" s="70" t="s">
        <v>181</v>
      </c>
    </row>
    <row r="57" spans="1:23" ht="13.5" customHeight="1">
      <c r="A57" s="161"/>
      <c r="B57" s="147"/>
      <c r="C57" s="73" t="s">
        <v>11</v>
      </c>
      <c r="D57" s="141"/>
      <c r="E57" s="142"/>
      <c r="F57" s="141"/>
      <c r="G57" s="142"/>
      <c r="H57" s="67"/>
      <c r="I57" s="161"/>
      <c r="J57" s="147"/>
      <c r="K57" s="73" t="s">
        <v>11</v>
      </c>
      <c r="L57" s="141"/>
      <c r="M57" s="142"/>
      <c r="N57" s="143"/>
      <c r="O57" s="142"/>
      <c r="Q57" s="174"/>
      <c r="R57" s="136" t="s">
        <v>180</v>
      </c>
      <c r="S57" s="137"/>
      <c r="T57" s="75"/>
      <c r="U57" s="70" t="s">
        <v>58</v>
      </c>
      <c r="V57" s="49"/>
      <c r="W57" s="70" t="s">
        <v>58</v>
      </c>
    </row>
    <row r="58" spans="1:23" ht="15">
      <c r="A58" s="161"/>
      <c r="B58" s="147"/>
      <c r="C58" s="73" t="s">
        <v>56</v>
      </c>
      <c r="D58" s="141"/>
      <c r="E58" s="142"/>
      <c r="F58" s="141"/>
      <c r="G58" s="142"/>
      <c r="H58" s="67"/>
      <c r="I58" s="161"/>
      <c r="J58" s="147"/>
      <c r="K58" s="73" t="s">
        <v>56</v>
      </c>
      <c r="L58" s="141"/>
      <c r="M58" s="142"/>
      <c r="N58" s="143"/>
      <c r="O58" s="142"/>
      <c r="Q58" s="174"/>
      <c r="R58" s="136" t="s">
        <v>59</v>
      </c>
      <c r="S58" s="137"/>
      <c r="T58" s="75"/>
      <c r="U58" s="70" t="s">
        <v>58</v>
      </c>
      <c r="V58" s="49"/>
      <c r="W58" s="70" t="s">
        <v>58</v>
      </c>
    </row>
    <row r="59" spans="1:23" ht="15.75" thickBot="1">
      <c r="A59" s="161"/>
      <c r="B59" s="147"/>
      <c r="C59" s="14" t="s">
        <v>26</v>
      </c>
      <c r="D59" s="141"/>
      <c r="E59" s="142"/>
      <c r="F59" s="141"/>
      <c r="G59" s="142"/>
      <c r="H59" s="67"/>
      <c r="I59" s="161"/>
      <c r="J59" s="147"/>
      <c r="K59" s="14" t="s">
        <v>26</v>
      </c>
      <c r="L59" s="141"/>
      <c r="M59" s="142"/>
      <c r="N59" s="143"/>
      <c r="O59" s="142"/>
      <c r="Q59" s="175"/>
      <c r="R59" s="69"/>
      <c r="S59" s="74" t="s">
        <v>60</v>
      </c>
      <c r="T59" s="76"/>
      <c r="U59" s="72" t="s">
        <v>58</v>
      </c>
      <c r="V59" s="71"/>
      <c r="W59" s="72" t="s">
        <v>58</v>
      </c>
    </row>
    <row r="60" spans="1:23" ht="13.5">
      <c r="A60" s="161"/>
      <c r="B60" s="136" t="s">
        <v>120</v>
      </c>
      <c r="C60" s="137"/>
      <c r="D60" s="117"/>
      <c r="E60" s="70" t="s">
        <v>31</v>
      </c>
      <c r="F60" s="117"/>
      <c r="G60" s="70" t="s">
        <v>31</v>
      </c>
      <c r="I60" s="161"/>
      <c r="J60" s="136" t="s">
        <v>120</v>
      </c>
      <c r="K60" s="137"/>
      <c r="L60" s="117"/>
      <c r="M60" s="70" t="s">
        <v>31</v>
      </c>
      <c r="N60" s="118"/>
      <c r="O60" s="70" t="s">
        <v>31</v>
      </c>
      <c r="Q60" s="173">
        <v>6</v>
      </c>
      <c r="R60" s="150" t="s">
        <v>131</v>
      </c>
      <c r="S60" s="151"/>
      <c r="T60" s="152"/>
      <c r="U60" s="145"/>
      <c r="V60" s="144"/>
      <c r="W60" s="145"/>
    </row>
    <row r="61" spans="1:23" ht="13.5" customHeight="1">
      <c r="A61" s="161"/>
      <c r="B61" s="136" t="s">
        <v>57</v>
      </c>
      <c r="C61" s="137"/>
      <c r="D61" s="75"/>
      <c r="E61" s="70" t="s">
        <v>58</v>
      </c>
      <c r="F61" s="75"/>
      <c r="G61" s="70" t="s">
        <v>58</v>
      </c>
      <c r="I61" s="161"/>
      <c r="J61" s="136" t="s">
        <v>165</v>
      </c>
      <c r="K61" s="137"/>
      <c r="L61" s="75"/>
      <c r="M61" s="70" t="s">
        <v>58</v>
      </c>
      <c r="N61" s="75"/>
      <c r="O61" s="70" t="s">
        <v>58</v>
      </c>
      <c r="Q61" s="174"/>
      <c r="R61" s="146" t="s">
        <v>54</v>
      </c>
      <c r="S61" s="73" t="s">
        <v>55</v>
      </c>
      <c r="T61" s="141"/>
      <c r="U61" s="142"/>
      <c r="V61" s="143"/>
      <c r="W61" s="142"/>
    </row>
    <row r="62" spans="1:23" ht="13.5">
      <c r="A62" s="161"/>
      <c r="B62" s="136" t="s">
        <v>59</v>
      </c>
      <c r="C62" s="137"/>
      <c r="D62" s="75"/>
      <c r="E62" s="70" t="s">
        <v>58</v>
      </c>
      <c r="F62" s="75"/>
      <c r="G62" s="70" t="s">
        <v>58</v>
      </c>
      <c r="I62" s="161"/>
      <c r="J62" s="136" t="s">
        <v>59</v>
      </c>
      <c r="K62" s="137"/>
      <c r="L62" s="75"/>
      <c r="M62" s="70" t="s">
        <v>58</v>
      </c>
      <c r="N62" s="49"/>
      <c r="O62" s="70" t="s">
        <v>58</v>
      </c>
      <c r="Q62" s="174"/>
      <c r="R62" s="147"/>
      <c r="S62" s="73" t="s">
        <v>11</v>
      </c>
      <c r="T62" s="141"/>
      <c r="U62" s="142"/>
      <c r="V62" s="143"/>
      <c r="W62" s="142"/>
    </row>
    <row r="63" spans="1:23" ht="14.25" thickBot="1">
      <c r="A63" s="162"/>
      <c r="B63" s="69"/>
      <c r="C63" s="74" t="s">
        <v>60</v>
      </c>
      <c r="D63" s="76"/>
      <c r="E63" s="72" t="s">
        <v>58</v>
      </c>
      <c r="F63" s="76"/>
      <c r="G63" s="72" t="s">
        <v>58</v>
      </c>
      <c r="I63" s="162"/>
      <c r="J63" s="69"/>
      <c r="K63" s="74" t="s">
        <v>60</v>
      </c>
      <c r="L63" s="76"/>
      <c r="M63" s="72" t="s">
        <v>58</v>
      </c>
      <c r="N63" s="71"/>
      <c r="O63" s="72" t="s">
        <v>58</v>
      </c>
      <c r="Q63" s="174"/>
      <c r="R63" s="147"/>
      <c r="S63" s="73" t="s">
        <v>56</v>
      </c>
      <c r="T63" s="141"/>
      <c r="U63" s="142"/>
      <c r="V63" s="143"/>
      <c r="W63" s="142"/>
    </row>
    <row r="64" spans="1:23" ht="15">
      <c r="A64" s="160">
        <v>7</v>
      </c>
      <c r="B64" s="150" t="s">
        <v>129</v>
      </c>
      <c r="C64" s="151"/>
      <c r="D64" s="152"/>
      <c r="E64" s="145"/>
      <c r="F64" s="152"/>
      <c r="G64" s="145"/>
      <c r="H64" s="67"/>
      <c r="I64" s="160">
        <v>7</v>
      </c>
      <c r="J64" s="150" t="s">
        <v>130</v>
      </c>
      <c r="K64" s="151"/>
      <c r="L64" s="152"/>
      <c r="M64" s="145"/>
      <c r="N64" s="144"/>
      <c r="O64" s="145"/>
      <c r="Q64" s="174"/>
      <c r="R64" s="147"/>
      <c r="S64" s="14" t="s">
        <v>26</v>
      </c>
      <c r="T64" s="141"/>
      <c r="U64" s="142"/>
      <c r="V64" s="143"/>
      <c r="W64" s="142"/>
    </row>
    <row r="65" spans="1:23" ht="13.5" customHeight="1">
      <c r="A65" s="161"/>
      <c r="B65" s="146" t="s">
        <v>54</v>
      </c>
      <c r="C65" s="73" t="s">
        <v>55</v>
      </c>
      <c r="D65" s="141"/>
      <c r="E65" s="142"/>
      <c r="F65" s="141"/>
      <c r="G65" s="142"/>
      <c r="H65" s="67"/>
      <c r="I65" s="161"/>
      <c r="J65" s="146" t="s">
        <v>54</v>
      </c>
      <c r="K65" s="73" t="s">
        <v>55</v>
      </c>
      <c r="L65" s="141"/>
      <c r="M65" s="142"/>
      <c r="N65" s="143"/>
      <c r="O65" s="142"/>
      <c r="Q65" s="174"/>
      <c r="R65" s="136" t="s">
        <v>120</v>
      </c>
      <c r="S65" s="137"/>
      <c r="T65" s="117"/>
      <c r="U65" s="70" t="s">
        <v>31</v>
      </c>
      <c r="V65" s="118"/>
      <c r="W65" s="70" t="s">
        <v>31</v>
      </c>
    </row>
    <row r="66" spans="1:23" ht="13.5" customHeight="1">
      <c r="A66" s="161"/>
      <c r="B66" s="147"/>
      <c r="C66" s="73" t="s">
        <v>11</v>
      </c>
      <c r="D66" s="141"/>
      <c r="E66" s="142"/>
      <c r="F66" s="141"/>
      <c r="G66" s="142"/>
      <c r="H66" s="67"/>
      <c r="I66" s="161"/>
      <c r="J66" s="147"/>
      <c r="K66" s="73" t="s">
        <v>11</v>
      </c>
      <c r="L66" s="141"/>
      <c r="M66" s="142"/>
      <c r="N66" s="143"/>
      <c r="O66" s="142"/>
      <c r="Q66" s="174"/>
      <c r="R66" s="148" t="s">
        <v>276</v>
      </c>
      <c r="S66" s="149"/>
      <c r="T66" s="75"/>
      <c r="U66" s="70" t="s">
        <v>181</v>
      </c>
      <c r="V66" s="75"/>
      <c r="W66" s="70" t="s">
        <v>181</v>
      </c>
    </row>
    <row r="67" spans="1:23" ht="15">
      <c r="A67" s="161"/>
      <c r="B67" s="147"/>
      <c r="C67" s="73" t="s">
        <v>56</v>
      </c>
      <c r="D67" s="141"/>
      <c r="E67" s="142"/>
      <c r="F67" s="141"/>
      <c r="G67" s="142"/>
      <c r="H67" s="67"/>
      <c r="I67" s="161"/>
      <c r="J67" s="147"/>
      <c r="K67" s="73" t="s">
        <v>56</v>
      </c>
      <c r="L67" s="141"/>
      <c r="M67" s="142"/>
      <c r="N67" s="143"/>
      <c r="O67" s="142"/>
      <c r="Q67" s="174"/>
      <c r="R67" s="136" t="s">
        <v>180</v>
      </c>
      <c r="S67" s="137"/>
      <c r="T67" s="75"/>
      <c r="U67" s="70" t="s">
        <v>58</v>
      </c>
      <c r="V67" s="49"/>
      <c r="W67" s="70" t="s">
        <v>58</v>
      </c>
    </row>
    <row r="68" spans="1:23" ht="15">
      <c r="A68" s="161"/>
      <c r="B68" s="147"/>
      <c r="C68" s="14" t="s">
        <v>26</v>
      </c>
      <c r="D68" s="141"/>
      <c r="E68" s="142"/>
      <c r="F68" s="141"/>
      <c r="G68" s="142"/>
      <c r="H68" s="67"/>
      <c r="I68" s="161"/>
      <c r="J68" s="147"/>
      <c r="K68" s="14" t="s">
        <v>26</v>
      </c>
      <c r="L68" s="141"/>
      <c r="M68" s="142"/>
      <c r="N68" s="143"/>
      <c r="O68" s="142"/>
      <c r="Q68" s="174"/>
      <c r="R68" s="136" t="s">
        <v>59</v>
      </c>
      <c r="S68" s="137"/>
      <c r="T68" s="75"/>
      <c r="U68" s="70" t="s">
        <v>58</v>
      </c>
      <c r="V68" s="49"/>
      <c r="W68" s="70" t="s">
        <v>58</v>
      </c>
    </row>
    <row r="69" spans="1:23" ht="14.25" thickBot="1">
      <c r="A69" s="161"/>
      <c r="B69" s="136" t="s">
        <v>120</v>
      </c>
      <c r="C69" s="137"/>
      <c r="D69" s="117"/>
      <c r="E69" s="70" t="s">
        <v>31</v>
      </c>
      <c r="F69" s="117"/>
      <c r="G69" s="70" t="s">
        <v>31</v>
      </c>
      <c r="I69" s="161"/>
      <c r="J69" s="136" t="s">
        <v>120</v>
      </c>
      <c r="K69" s="137"/>
      <c r="L69" s="117"/>
      <c r="M69" s="70" t="s">
        <v>31</v>
      </c>
      <c r="N69" s="118"/>
      <c r="O69" s="70" t="s">
        <v>31</v>
      </c>
      <c r="Q69" s="175"/>
      <c r="R69" s="69"/>
      <c r="S69" s="74" t="s">
        <v>60</v>
      </c>
      <c r="T69" s="76"/>
      <c r="U69" s="72" t="s">
        <v>58</v>
      </c>
      <c r="V69" s="71"/>
      <c r="W69" s="72" t="s">
        <v>58</v>
      </c>
    </row>
    <row r="70" spans="1:23" ht="13.5">
      <c r="A70" s="161"/>
      <c r="B70" s="136" t="s">
        <v>57</v>
      </c>
      <c r="C70" s="137"/>
      <c r="D70" s="75"/>
      <c r="E70" s="70" t="s">
        <v>58</v>
      </c>
      <c r="F70" s="75"/>
      <c r="G70" s="70" t="s">
        <v>58</v>
      </c>
      <c r="I70" s="161"/>
      <c r="J70" s="136" t="s">
        <v>165</v>
      </c>
      <c r="K70" s="137"/>
      <c r="L70" s="75"/>
      <c r="M70" s="70" t="s">
        <v>58</v>
      </c>
      <c r="N70" s="75"/>
      <c r="O70" s="70" t="s">
        <v>58</v>
      </c>
      <c r="Q70" s="173">
        <v>7</v>
      </c>
      <c r="R70" s="150" t="s">
        <v>131</v>
      </c>
      <c r="S70" s="151"/>
      <c r="T70" s="152"/>
      <c r="U70" s="145"/>
      <c r="V70" s="144"/>
      <c r="W70" s="145"/>
    </row>
    <row r="71" spans="1:23" ht="13.5" customHeight="1">
      <c r="A71" s="161"/>
      <c r="B71" s="136" t="s">
        <v>59</v>
      </c>
      <c r="C71" s="137"/>
      <c r="D71" s="75"/>
      <c r="E71" s="70" t="s">
        <v>58</v>
      </c>
      <c r="F71" s="75"/>
      <c r="G71" s="70" t="s">
        <v>58</v>
      </c>
      <c r="I71" s="161"/>
      <c r="J71" s="136" t="s">
        <v>59</v>
      </c>
      <c r="K71" s="137"/>
      <c r="L71" s="75"/>
      <c r="M71" s="70" t="s">
        <v>58</v>
      </c>
      <c r="N71" s="49"/>
      <c r="O71" s="70" t="s">
        <v>58</v>
      </c>
      <c r="Q71" s="174"/>
      <c r="R71" s="146" t="s">
        <v>54</v>
      </c>
      <c r="S71" s="73" t="s">
        <v>55</v>
      </c>
      <c r="T71" s="141"/>
      <c r="U71" s="142"/>
      <c r="V71" s="143"/>
      <c r="W71" s="142"/>
    </row>
    <row r="72" spans="1:23" ht="14.25" thickBot="1">
      <c r="A72" s="162"/>
      <c r="B72" s="69"/>
      <c r="C72" s="74" t="s">
        <v>60</v>
      </c>
      <c r="D72" s="76"/>
      <c r="E72" s="72" t="s">
        <v>58</v>
      </c>
      <c r="F72" s="76"/>
      <c r="G72" s="72" t="s">
        <v>58</v>
      </c>
      <c r="I72" s="162"/>
      <c r="J72" s="69"/>
      <c r="K72" s="74" t="s">
        <v>60</v>
      </c>
      <c r="L72" s="76"/>
      <c r="M72" s="72" t="s">
        <v>58</v>
      </c>
      <c r="N72" s="71"/>
      <c r="O72" s="72" t="s">
        <v>58</v>
      </c>
      <c r="Q72" s="174"/>
      <c r="R72" s="147"/>
      <c r="S72" s="73" t="s">
        <v>11</v>
      </c>
      <c r="T72" s="141"/>
      <c r="U72" s="142"/>
      <c r="V72" s="143"/>
      <c r="W72" s="142"/>
    </row>
    <row r="73" spans="1:23" ht="15">
      <c r="A73" s="160">
        <v>8</v>
      </c>
      <c r="B73" s="150" t="s">
        <v>129</v>
      </c>
      <c r="C73" s="151"/>
      <c r="D73" s="152"/>
      <c r="E73" s="145"/>
      <c r="F73" s="152"/>
      <c r="G73" s="145"/>
      <c r="H73" s="67"/>
      <c r="I73" s="160">
        <v>8</v>
      </c>
      <c r="J73" s="150" t="s">
        <v>130</v>
      </c>
      <c r="K73" s="151"/>
      <c r="L73" s="152"/>
      <c r="M73" s="145"/>
      <c r="N73" s="144"/>
      <c r="O73" s="145"/>
      <c r="Q73" s="174"/>
      <c r="R73" s="147"/>
      <c r="S73" s="73" t="s">
        <v>56</v>
      </c>
      <c r="T73" s="141"/>
      <c r="U73" s="142"/>
      <c r="V73" s="143"/>
      <c r="W73" s="142"/>
    </row>
    <row r="74" spans="1:23" ht="13.5" customHeight="1">
      <c r="A74" s="161"/>
      <c r="B74" s="146" t="s">
        <v>54</v>
      </c>
      <c r="C74" s="73" t="s">
        <v>55</v>
      </c>
      <c r="D74" s="141"/>
      <c r="E74" s="142"/>
      <c r="F74" s="141"/>
      <c r="G74" s="142"/>
      <c r="H74" s="67"/>
      <c r="I74" s="161"/>
      <c r="J74" s="146" t="s">
        <v>54</v>
      </c>
      <c r="K74" s="73" t="s">
        <v>55</v>
      </c>
      <c r="L74" s="141"/>
      <c r="M74" s="142"/>
      <c r="N74" s="143"/>
      <c r="O74" s="142"/>
      <c r="Q74" s="174"/>
      <c r="R74" s="147"/>
      <c r="S74" s="14" t="s">
        <v>26</v>
      </c>
      <c r="T74" s="141"/>
      <c r="U74" s="142"/>
      <c r="V74" s="143"/>
      <c r="W74" s="142"/>
    </row>
    <row r="75" spans="1:23" ht="13.5" customHeight="1">
      <c r="A75" s="161"/>
      <c r="B75" s="147"/>
      <c r="C75" s="73" t="s">
        <v>11</v>
      </c>
      <c r="D75" s="141"/>
      <c r="E75" s="142"/>
      <c r="F75" s="141"/>
      <c r="G75" s="142"/>
      <c r="H75" s="67"/>
      <c r="I75" s="161"/>
      <c r="J75" s="147"/>
      <c r="K75" s="73" t="s">
        <v>11</v>
      </c>
      <c r="L75" s="141"/>
      <c r="M75" s="142"/>
      <c r="N75" s="143"/>
      <c r="O75" s="142"/>
      <c r="Q75" s="174"/>
      <c r="R75" s="136" t="s">
        <v>120</v>
      </c>
      <c r="S75" s="137"/>
      <c r="T75" s="117"/>
      <c r="U75" s="70" t="s">
        <v>31</v>
      </c>
      <c r="V75" s="118"/>
      <c r="W75" s="70" t="s">
        <v>31</v>
      </c>
    </row>
    <row r="76" spans="1:23" ht="15">
      <c r="A76" s="161"/>
      <c r="B76" s="147"/>
      <c r="C76" s="73" t="s">
        <v>56</v>
      </c>
      <c r="D76" s="141"/>
      <c r="E76" s="142"/>
      <c r="F76" s="141"/>
      <c r="G76" s="142"/>
      <c r="H76" s="67"/>
      <c r="I76" s="161"/>
      <c r="J76" s="147"/>
      <c r="K76" s="73" t="s">
        <v>56</v>
      </c>
      <c r="L76" s="141"/>
      <c r="M76" s="142"/>
      <c r="N76" s="143"/>
      <c r="O76" s="142"/>
      <c r="Q76" s="174"/>
      <c r="R76" s="148" t="s">
        <v>276</v>
      </c>
      <c r="S76" s="149"/>
      <c r="T76" s="75"/>
      <c r="U76" s="70" t="s">
        <v>181</v>
      </c>
      <c r="V76" s="75"/>
      <c r="W76" s="70" t="s">
        <v>181</v>
      </c>
    </row>
    <row r="77" spans="1:23" ht="15">
      <c r="A77" s="161"/>
      <c r="B77" s="147"/>
      <c r="C77" s="14" t="s">
        <v>26</v>
      </c>
      <c r="D77" s="141"/>
      <c r="E77" s="142"/>
      <c r="F77" s="141"/>
      <c r="G77" s="142"/>
      <c r="H77" s="67"/>
      <c r="I77" s="161"/>
      <c r="J77" s="147"/>
      <c r="K77" s="14" t="s">
        <v>26</v>
      </c>
      <c r="L77" s="141"/>
      <c r="M77" s="142"/>
      <c r="N77" s="143"/>
      <c r="O77" s="142"/>
      <c r="Q77" s="174"/>
      <c r="R77" s="136" t="s">
        <v>180</v>
      </c>
      <c r="S77" s="137"/>
      <c r="T77" s="75"/>
      <c r="U77" s="70" t="s">
        <v>58</v>
      </c>
      <c r="V77" s="49"/>
      <c r="W77" s="70" t="s">
        <v>58</v>
      </c>
    </row>
    <row r="78" spans="1:23" ht="13.5">
      <c r="A78" s="161"/>
      <c r="B78" s="136" t="s">
        <v>120</v>
      </c>
      <c r="C78" s="137"/>
      <c r="D78" s="117"/>
      <c r="E78" s="70" t="s">
        <v>31</v>
      </c>
      <c r="F78" s="117"/>
      <c r="G78" s="70" t="s">
        <v>31</v>
      </c>
      <c r="I78" s="161"/>
      <c r="J78" s="136" t="s">
        <v>120</v>
      </c>
      <c r="K78" s="137"/>
      <c r="L78" s="117"/>
      <c r="M78" s="70" t="s">
        <v>31</v>
      </c>
      <c r="N78" s="118"/>
      <c r="O78" s="70" t="s">
        <v>31</v>
      </c>
      <c r="Q78" s="174"/>
      <c r="R78" s="136" t="s">
        <v>59</v>
      </c>
      <c r="S78" s="137"/>
      <c r="T78" s="75"/>
      <c r="U78" s="70" t="s">
        <v>58</v>
      </c>
      <c r="V78" s="49"/>
      <c r="W78" s="70" t="s">
        <v>58</v>
      </c>
    </row>
    <row r="79" spans="1:23" ht="14.25" thickBot="1">
      <c r="A79" s="161"/>
      <c r="B79" s="136" t="s">
        <v>57</v>
      </c>
      <c r="C79" s="137"/>
      <c r="D79" s="75"/>
      <c r="E79" s="70" t="s">
        <v>58</v>
      </c>
      <c r="F79" s="75"/>
      <c r="G79" s="70" t="s">
        <v>58</v>
      </c>
      <c r="I79" s="161"/>
      <c r="J79" s="136" t="s">
        <v>165</v>
      </c>
      <c r="K79" s="137"/>
      <c r="L79" s="75"/>
      <c r="M79" s="70" t="s">
        <v>58</v>
      </c>
      <c r="N79" s="75"/>
      <c r="O79" s="70" t="s">
        <v>58</v>
      </c>
      <c r="Q79" s="175"/>
      <c r="R79" s="69"/>
      <c r="S79" s="74" t="s">
        <v>60</v>
      </c>
      <c r="T79" s="76"/>
      <c r="U79" s="72" t="s">
        <v>58</v>
      </c>
      <c r="V79" s="71"/>
      <c r="W79" s="72" t="s">
        <v>58</v>
      </c>
    </row>
    <row r="80" spans="1:23" ht="13.5">
      <c r="A80" s="161"/>
      <c r="B80" s="136" t="s">
        <v>59</v>
      </c>
      <c r="C80" s="137"/>
      <c r="D80" s="75"/>
      <c r="E80" s="70" t="s">
        <v>58</v>
      </c>
      <c r="F80" s="75"/>
      <c r="G80" s="70" t="s">
        <v>58</v>
      </c>
      <c r="I80" s="161"/>
      <c r="J80" s="136" t="s">
        <v>59</v>
      </c>
      <c r="K80" s="137"/>
      <c r="L80" s="75"/>
      <c r="M80" s="70" t="s">
        <v>58</v>
      </c>
      <c r="N80" s="49"/>
      <c r="O80" s="70" t="s">
        <v>58</v>
      </c>
      <c r="Q80" s="173">
        <v>8</v>
      </c>
      <c r="R80" s="150" t="s">
        <v>131</v>
      </c>
      <c r="S80" s="151"/>
      <c r="T80" s="152"/>
      <c r="U80" s="145"/>
      <c r="V80" s="144"/>
      <c r="W80" s="145"/>
    </row>
    <row r="81" spans="1:23" ht="14.25" customHeight="1" thickBot="1">
      <c r="A81" s="162"/>
      <c r="B81" s="69"/>
      <c r="C81" s="74" t="s">
        <v>60</v>
      </c>
      <c r="D81" s="76"/>
      <c r="E81" s="72" t="s">
        <v>58</v>
      </c>
      <c r="F81" s="76"/>
      <c r="G81" s="72" t="s">
        <v>58</v>
      </c>
      <c r="I81" s="162"/>
      <c r="J81" s="69"/>
      <c r="K81" s="74" t="s">
        <v>60</v>
      </c>
      <c r="L81" s="76"/>
      <c r="M81" s="72" t="s">
        <v>58</v>
      </c>
      <c r="N81" s="71"/>
      <c r="O81" s="72" t="s">
        <v>58</v>
      </c>
      <c r="Q81" s="174"/>
      <c r="R81" s="146" t="s">
        <v>54</v>
      </c>
      <c r="S81" s="73" t="s">
        <v>55</v>
      </c>
      <c r="T81" s="141"/>
      <c r="U81" s="142"/>
      <c r="V81" s="143"/>
      <c r="W81" s="142"/>
    </row>
    <row r="82" spans="1:23" ht="15">
      <c r="A82" s="160">
        <v>9</v>
      </c>
      <c r="B82" s="150" t="s">
        <v>129</v>
      </c>
      <c r="C82" s="151"/>
      <c r="D82" s="152"/>
      <c r="E82" s="145"/>
      <c r="F82" s="152"/>
      <c r="G82" s="145"/>
      <c r="H82" s="67"/>
      <c r="I82" s="160">
        <v>9</v>
      </c>
      <c r="J82" s="150" t="s">
        <v>130</v>
      </c>
      <c r="K82" s="151"/>
      <c r="L82" s="152"/>
      <c r="M82" s="145"/>
      <c r="N82" s="144"/>
      <c r="O82" s="145"/>
      <c r="Q82" s="174"/>
      <c r="R82" s="147"/>
      <c r="S82" s="73" t="s">
        <v>11</v>
      </c>
      <c r="T82" s="141"/>
      <c r="U82" s="142"/>
      <c r="V82" s="143"/>
      <c r="W82" s="142"/>
    </row>
    <row r="83" spans="1:23" ht="13.5" customHeight="1">
      <c r="A83" s="161"/>
      <c r="B83" s="146" t="s">
        <v>54</v>
      </c>
      <c r="C83" s="73" t="s">
        <v>55</v>
      </c>
      <c r="D83" s="141"/>
      <c r="E83" s="142"/>
      <c r="F83" s="141"/>
      <c r="G83" s="142"/>
      <c r="H83" s="67"/>
      <c r="I83" s="161"/>
      <c r="J83" s="146" t="s">
        <v>54</v>
      </c>
      <c r="K83" s="73" t="s">
        <v>55</v>
      </c>
      <c r="L83" s="141"/>
      <c r="M83" s="142"/>
      <c r="N83" s="143"/>
      <c r="O83" s="142"/>
      <c r="Q83" s="174"/>
      <c r="R83" s="147"/>
      <c r="S83" s="73" t="s">
        <v>56</v>
      </c>
      <c r="T83" s="141"/>
      <c r="U83" s="142"/>
      <c r="V83" s="143"/>
      <c r="W83" s="142"/>
    </row>
    <row r="84" spans="1:23" ht="13.5" customHeight="1">
      <c r="A84" s="161"/>
      <c r="B84" s="147"/>
      <c r="C84" s="73" t="s">
        <v>11</v>
      </c>
      <c r="D84" s="141"/>
      <c r="E84" s="142"/>
      <c r="F84" s="141"/>
      <c r="G84" s="142"/>
      <c r="H84" s="67"/>
      <c r="I84" s="161"/>
      <c r="J84" s="147"/>
      <c r="K84" s="73" t="s">
        <v>11</v>
      </c>
      <c r="L84" s="141"/>
      <c r="M84" s="142"/>
      <c r="N84" s="143"/>
      <c r="O84" s="142"/>
      <c r="Q84" s="174"/>
      <c r="R84" s="147"/>
      <c r="S84" s="14" t="s">
        <v>26</v>
      </c>
      <c r="T84" s="141"/>
      <c r="U84" s="142"/>
      <c r="V84" s="143"/>
      <c r="W84" s="142"/>
    </row>
    <row r="85" spans="1:23" ht="15">
      <c r="A85" s="161"/>
      <c r="B85" s="147"/>
      <c r="C85" s="73" t="s">
        <v>56</v>
      </c>
      <c r="D85" s="141"/>
      <c r="E85" s="142"/>
      <c r="F85" s="141"/>
      <c r="G85" s="142"/>
      <c r="H85" s="67"/>
      <c r="I85" s="161"/>
      <c r="J85" s="147"/>
      <c r="K85" s="73" t="s">
        <v>56</v>
      </c>
      <c r="L85" s="141"/>
      <c r="M85" s="142"/>
      <c r="N85" s="143"/>
      <c r="O85" s="142"/>
      <c r="Q85" s="174"/>
      <c r="R85" s="136" t="s">
        <v>120</v>
      </c>
      <c r="S85" s="137"/>
      <c r="T85" s="117"/>
      <c r="U85" s="70" t="s">
        <v>31</v>
      </c>
      <c r="V85" s="118"/>
      <c r="W85" s="70" t="s">
        <v>31</v>
      </c>
    </row>
    <row r="86" spans="1:23" ht="15">
      <c r="A86" s="161"/>
      <c r="B86" s="147"/>
      <c r="C86" s="14" t="s">
        <v>26</v>
      </c>
      <c r="D86" s="141"/>
      <c r="E86" s="142"/>
      <c r="F86" s="141"/>
      <c r="G86" s="142"/>
      <c r="H86" s="67"/>
      <c r="I86" s="161"/>
      <c r="J86" s="147"/>
      <c r="K86" s="14" t="s">
        <v>26</v>
      </c>
      <c r="L86" s="141"/>
      <c r="M86" s="142"/>
      <c r="N86" s="143"/>
      <c r="O86" s="142"/>
      <c r="Q86" s="174"/>
      <c r="R86" s="148" t="s">
        <v>276</v>
      </c>
      <c r="S86" s="149"/>
      <c r="T86" s="75"/>
      <c r="U86" s="70" t="s">
        <v>181</v>
      </c>
      <c r="V86" s="75"/>
      <c r="W86" s="70" t="s">
        <v>181</v>
      </c>
    </row>
    <row r="87" spans="1:23" ht="13.5">
      <c r="A87" s="161"/>
      <c r="B87" s="136" t="s">
        <v>120</v>
      </c>
      <c r="C87" s="137"/>
      <c r="D87" s="117"/>
      <c r="E87" s="70" t="s">
        <v>31</v>
      </c>
      <c r="F87" s="117"/>
      <c r="G87" s="70" t="s">
        <v>31</v>
      </c>
      <c r="I87" s="161"/>
      <c r="J87" s="136" t="s">
        <v>120</v>
      </c>
      <c r="K87" s="137"/>
      <c r="L87" s="117"/>
      <c r="M87" s="70" t="s">
        <v>31</v>
      </c>
      <c r="N87" s="118"/>
      <c r="O87" s="70" t="s">
        <v>31</v>
      </c>
      <c r="Q87" s="174"/>
      <c r="R87" s="136" t="s">
        <v>180</v>
      </c>
      <c r="S87" s="137"/>
      <c r="T87" s="75"/>
      <c r="U87" s="70" t="s">
        <v>58</v>
      </c>
      <c r="V87" s="49"/>
      <c r="W87" s="70" t="s">
        <v>58</v>
      </c>
    </row>
    <row r="88" spans="1:23" ht="13.5">
      <c r="A88" s="161"/>
      <c r="B88" s="136" t="s">
        <v>57</v>
      </c>
      <c r="C88" s="137"/>
      <c r="D88" s="75"/>
      <c r="E88" s="70" t="s">
        <v>58</v>
      </c>
      <c r="F88" s="75"/>
      <c r="G88" s="70" t="s">
        <v>58</v>
      </c>
      <c r="I88" s="161"/>
      <c r="J88" s="136" t="s">
        <v>165</v>
      </c>
      <c r="K88" s="137"/>
      <c r="L88" s="75"/>
      <c r="M88" s="70" t="s">
        <v>58</v>
      </c>
      <c r="N88" s="75"/>
      <c r="O88" s="70" t="s">
        <v>58</v>
      </c>
      <c r="Q88" s="174"/>
      <c r="R88" s="136" t="s">
        <v>59</v>
      </c>
      <c r="S88" s="137"/>
      <c r="T88" s="75"/>
      <c r="U88" s="70" t="s">
        <v>58</v>
      </c>
      <c r="V88" s="49"/>
      <c r="W88" s="70" t="s">
        <v>58</v>
      </c>
    </row>
    <row r="89" spans="1:23" ht="14.25" thickBot="1">
      <c r="A89" s="161"/>
      <c r="B89" s="136" t="s">
        <v>59</v>
      </c>
      <c r="C89" s="137"/>
      <c r="D89" s="75"/>
      <c r="E89" s="70" t="s">
        <v>58</v>
      </c>
      <c r="F89" s="75"/>
      <c r="G89" s="70" t="s">
        <v>58</v>
      </c>
      <c r="I89" s="161"/>
      <c r="J89" s="136" t="s">
        <v>59</v>
      </c>
      <c r="K89" s="137"/>
      <c r="L89" s="75"/>
      <c r="M89" s="70" t="s">
        <v>58</v>
      </c>
      <c r="N89" s="49"/>
      <c r="O89" s="70" t="s">
        <v>58</v>
      </c>
      <c r="Q89" s="175"/>
      <c r="R89" s="69"/>
      <c r="S89" s="74" t="s">
        <v>60</v>
      </c>
      <c r="T89" s="76"/>
      <c r="U89" s="72" t="s">
        <v>58</v>
      </c>
      <c r="V89" s="71"/>
      <c r="W89" s="72" t="s">
        <v>58</v>
      </c>
    </row>
    <row r="90" spans="1:23" ht="14.25" thickBot="1">
      <c r="A90" s="162"/>
      <c r="B90" s="69"/>
      <c r="C90" s="74" t="s">
        <v>60</v>
      </c>
      <c r="D90" s="76"/>
      <c r="E90" s="72" t="s">
        <v>58</v>
      </c>
      <c r="F90" s="76"/>
      <c r="G90" s="72" t="s">
        <v>58</v>
      </c>
      <c r="I90" s="162"/>
      <c r="J90" s="69"/>
      <c r="K90" s="74" t="s">
        <v>60</v>
      </c>
      <c r="L90" s="76"/>
      <c r="M90" s="72" t="s">
        <v>58</v>
      </c>
      <c r="N90" s="71"/>
      <c r="O90" s="72" t="s">
        <v>58</v>
      </c>
      <c r="Q90" s="173">
        <v>9</v>
      </c>
      <c r="R90" s="150" t="s">
        <v>131</v>
      </c>
      <c r="S90" s="151"/>
      <c r="T90" s="152"/>
      <c r="U90" s="145"/>
      <c r="V90" s="144"/>
      <c r="W90" s="145"/>
    </row>
    <row r="91" spans="1:23" ht="13.5" customHeight="1">
      <c r="A91" s="160">
        <v>10</v>
      </c>
      <c r="B91" s="150" t="s">
        <v>129</v>
      </c>
      <c r="C91" s="151"/>
      <c r="D91" s="152"/>
      <c r="E91" s="145"/>
      <c r="F91" s="152"/>
      <c r="G91" s="145"/>
      <c r="H91" s="67"/>
      <c r="I91" s="160">
        <v>10</v>
      </c>
      <c r="J91" s="150" t="s">
        <v>130</v>
      </c>
      <c r="K91" s="151"/>
      <c r="L91" s="152"/>
      <c r="M91" s="145"/>
      <c r="N91" s="144"/>
      <c r="O91" s="145"/>
      <c r="Q91" s="174"/>
      <c r="R91" s="146" t="s">
        <v>54</v>
      </c>
      <c r="S91" s="73" t="s">
        <v>55</v>
      </c>
      <c r="T91" s="141"/>
      <c r="U91" s="142"/>
      <c r="V91" s="143"/>
      <c r="W91" s="142"/>
    </row>
    <row r="92" spans="1:23" ht="13.5" customHeight="1">
      <c r="A92" s="161"/>
      <c r="B92" s="146" t="s">
        <v>54</v>
      </c>
      <c r="C92" s="73" t="s">
        <v>55</v>
      </c>
      <c r="D92" s="141"/>
      <c r="E92" s="142"/>
      <c r="F92" s="141"/>
      <c r="G92" s="142"/>
      <c r="H92" s="67"/>
      <c r="I92" s="161"/>
      <c r="J92" s="146" t="s">
        <v>54</v>
      </c>
      <c r="K92" s="73" t="s">
        <v>55</v>
      </c>
      <c r="L92" s="141"/>
      <c r="M92" s="142"/>
      <c r="N92" s="143"/>
      <c r="O92" s="142"/>
      <c r="Q92" s="174"/>
      <c r="R92" s="147"/>
      <c r="S92" s="73" t="s">
        <v>11</v>
      </c>
      <c r="T92" s="141"/>
      <c r="U92" s="142"/>
      <c r="V92" s="143"/>
      <c r="W92" s="142"/>
    </row>
    <row r="93" spans="1:23" ht="15">
      <c r="A93" s="161"/>
      <c r="B93" s="147"/>
      <c r="C93" s="73" t="s">
        <v>11</v>
      </c>
      <c r="D93" s="141"/>
      <c r="E93" s="142"/>
      <c r="F93" s="141"/>
      <c r="G93" s="142"/>
      <c r="H93" s="67"/>
      <c r="I93" s="161"/>
      <c r="J93" s="147"/>
      <c r="K93" s="73" t="s">
        <v>11</v>
      </c>
      <c r="L93" s="141"/>
      <c r="M93" s="142"/>
      <c r="N93" s="143"/>
      <c r="O93" s="142"/>
      <c r="Q93" s="174"/>
      <c r="R93" s="147"/>
      <c r="S93" s="73" t="s">
        <v>56</v>
      </c>
      <c r="T93" s="141"/>
      <c r="U93" s="142"/>
      <c r="V93" s="143"/>
      <c r="W93" s="142"/>
    </row>
    <row r="94" spans="1:23" ht="15">
      <c r="A94" s="161"/>
      <c r="B94" s="147"/>
      <c r="C94" s="73" t="s">
        <v>56</v>
      </c>
      <c r="D94" s="141"/>
      <c r="E94" s="142"/>
      <c r="F94" s="141"/>
      <c r="G94" s="142"/>
      <c r="H94" s="67"/>
      <c r="I94" s="161"/>
      <c r="J94" s="147"/>
      <c r="K94" s="73" t="s">
        <v>56</v>
      </c>
      <c r="L94" s="141"/>
      <c r="M94" s="142"/>
      <c r="N94" s="143"/>
      <c r="O94" s="142"/>
      <c r="Q94" s="174"/>
      <c r="R94" s="147"/>
      <c r="S94" s="14" t="s">
        <v>26</v>
      </c>
      <c r="T94" s="141"/>
      <c r="U94" s="142"/>
      <c r="V94" s="143"/>
      <c r="W94" s="142"/>
    </row>
    <row r="95" spans="1:23" ht="15">
      <c r="A95" s="161"/>
      <c r="B95" s="147"/>
      <c r="C95" s="14" t="s">
        <v>26</v>
      </c>
      <c r="D95" s="141"/>
      <c r="E95" s="142"/>
      <c r="F95" s="141"/>
      <c r="G95" s="142"/>
      <c r="H95" s="67"/>
      <c r="I95" s="161"/>
      <c r="J95" s="147"/>
      <c r="K95" s="14" t="s">
        <v>26</v>
      </c>
      <c r="L95" s="141"/>
      <c r="M95" s="142"/>
      <c r="N95" s="143"/>
      <c r="O95" s="142"/>
      <c r="Q95" s="174"/>
      <c r="R95" s="136" t="s">
        <v>120</v>
      </c>
      <c r="S95" s="137"/>
      <c r="T95" s="117"/>
      <c r="U95" s="70" t="s">
        <v>31</v>
      </c>
      <c r="V95" s="118"/>
      <c r="W95" s="70" t="s">
        <v>31</v>
      </c>
    </row>
    <row r="96" spans="1:23" ht="13.5">
      <c r="A96" s="161"/>
      <c r="B96" s="136" t="s">
        <v>120</v>
      </c>
      <c r="C96" s="137"/>
      <c r="D96" s="117"/>
      <c r="E96" s="70" t="s">
        <v>31</v>
      </c>
      <c r="F96" s="117"/>
      <c r="G96" s="70" t="s">
        <v>31</v>
      </c>
      <c r="I96" s="161"/>
      <c r="J96" s="136" t="s">
        <v>120</v>
      </c>
      <c r="K96" s="137"/>
      <c r="L96" s="117"/>
      <c r="M96" s="70" t="s">
        <v>31</v>
      </c>
      <c r="N96" s="118"/>
      <c r="O96" s="70" t="s">
        <v>31</v>
      </c>
      <c r="Q96" s="174"/>
      <c r="R96" s="148" t="s">
        <v>276</v>
      </c>
      <c r="S96" s="149"/>
      <c r="T96" s="75"/>
      <c r="U96" s="70" t="s">
        <v>181</v>
      </c>
      <c r="V96" s="75"/>
      <c r="W96" s="70" t="s">
        <v>181</v>
      </c>
    </row>
    <row r="97" spans="1:23" ht="13.5">
      <c r="A97" s="161"/>
      <c r="B97" s="136" t="s">
        <v>57</v>
      </c>
      <c r="C97" s="137"/>
      <c r="D97" s="75"/>
      <c r="E97" s="70" t="s">
        <v>58</v>
      </c>
      <c r="F97" s="75"/>
      <c r="G97" s="70" t="s">
        <v>58</v>
      </c>
      <c r="I97" s="161"/>
      <c r="J97" s="136" t="s">
        <v>165</v>
      </c>
      <c r="K97" s="137"/>
      <c r="L97" s="75"/>
      <c r="M97" s="70" t="s">
        <v>58</v>
      </c>
      <c r="N97" s="75"/>
      <c r="O97" s="70" t="s">
        <v>58</v>
      </c>
      <c r="Q97" s="174"/>
      <c r="R97" s="136" t="s">
        <v>180</v>
      </c>
      <c r="S97" s="137"/>
      <c r="T97" s="75"/>
      <c r="U97" s="70" t="s">
        <v>58</v>
      </c>
      <c r="V97" s="49"/>
      <c r="W97" s="70" t="s">
        <v>58</v>
      </c>
    </row>
    <row r="98" spans="1:23" ht="13.5">
      <c r="A98" s="161"/>
      <c r="B98" s="136" t="s">
        <v>59</v>
      </c>
      <c r="C98" s="137"/>
      <c r="D98" s="75"/>
      <c r="E98" s="70" t="s">
        <v>58</v>
      </c>
      <c r="F98" s="75"/>
      <c r="G98" s="70" t="s">
        <v>58</v>
      </c>
      <c r="I98" s="161"/>
      <c r="J98" s="136" t="s">
        <v>59</v>
      </c>
      <c r="K98" s="137"/>
      <c r="L98" s="75"/>
      <c r="M98" s="70" t="s">
        <v>58</v>
      </c>
      <c r="N98" s="49"/>
      <c r="O98" s="70" t="s">
        <v>58</v>
      </c>
      <c r="Q98" s="174"/>
      <c r="R98" s="136" t="s">
        <v>59</v>
      </c>
      <c r="S98" s="137"/>
      <c r="T98" s="75"/>
      <c r="U98" s="70" t="s">
        <v>58</v>
      </c>
      <c r="V98" s="49"/>
      <c r="W98" s="70" t="s">
        <v>58</v>
      </c>
    </row>
    <row r="99" spans="1:23" ht="14.25" thickBot="1">
      <c r="A99" s="162"/>
      <c r="B99" s="69"/>
      <c r="C99" s="74" t="s">
        <v>60</v>
      </c>
      <c r="D99" s="76"/>
      <c r="E99" s="72" t="s">
        <v>58</v>
      </c>
      <c r="F99" s="76"/>
      <c r="G99" s="72" t="s">
        <v>58</v>
      </c>
      <c r="I99" s="162"/>
      <c r="J99" s="69"/>
      <c r="K99" s="74" t="s">
        <v>60</v>
      </c>
      <c r="L99" s="76"/>
      <c r="M99" s="72" t="s">
        <v>58</v>
      </c>
      <c r="N99" s="71"/>
      <c r="O99" s="72" t="s">
        <v>58</v>
      </c>
      <c r="Q99" s="175"/>
      <c r="R99" s="69"/>
      <c r="S99" s="74" t="s">
        <v>60</v>
      </c>
      <c r="T99" s="76"/>
      <c r="U99" s="72" t="s">
        <v>58</v>
      </c>
      <c r="V99" s="71"/>
      <c r="W99" s="72" t="s">
        <v>58</v>
      </c>
    </row>
    <row r="100" spans="17:23" ht="13.5">
      <c r="Q100" s="173">
        <v>10</v>
      </c>
      <c r="R100" s="150" t="s">
        <v>131</v>
      </c>
      <c r="S100" s="151"/>
      <c r="T100" s="152"/>
      <c r="U100" s="145"/>
      <c r="V100" s="144"/>
      <c r="W100" s="145"/>
    </row>
    <row r="101" spans="17:23" ht="13.5" customHeight="1">
      <c r="Q101" s="174"/>
      <c r="R101" s="146" t="s">
        <v>54</v>
      </c>
      <c r="S101" s="73" t="s">
        <v>55</v>
      </c>
      <c r="T101" s="141"/>
      <c r="U101" s="142"/>
      <c r="V101" s="143"/>
      <c r="W101" s="142"/>
    </row>
    <row r="102" spans="17:23" ht="13.5">
      <c r="Q102" s="174"/>
      <c r="R102" s="147"/>
      <c r="S102" s="73" t="s">
        <v>11</v>
      </c>
      <c r="T102" s="141"/>
      <c r="U102" s="142"/>
      <c r="V102" s="143"/>
      <c r="W102" s="142"/>
    </row>
    <row r="103" spans="17:23" ht="13.5">
      <c r="Q103" s="174"/>
      <c r="R103" s="147"/>
      <c r="S103" s="73" t="s">
        <v>56</v>
      </c>
      <c r="T103" s="141"/>
      <c r="U103" s="142"/>
      <c r="V103" s="143"/>
      <c r="W103" s="142"/>
    </row>
    <row r="104" spans="17:23" ht="13.5">
      <c r="Q104" s="174"/>
      <c r="R104" s="147"/>
      <c r="S104" s="14" t="s">
        <v>26</v>
      </c>
      <c r="T104" s="141"/>
      <c r="U104" s="142"/>
      <c r="V104" s="143"/>
      <c r="W104" s="142"/>
    </row>
    <row r="105" spans="17:23" ht="13.5">
      <c r="Q105" s="174"/>
      <c r="R105" s="136" t="s">
        <v>120</v>
      </c>
      <c r="S105" s="137"/>
      <c r="T105" s="117"/>
      <c r="U105" s="70" t="s">
        <v>31</v>
      </c>
      <c r="V105" s="118"/>
      <c r="W105" s="70" t="s">
        <v>31</v>
      </c>
    </row>
    <row r="106" spans="17:23" ht="13.5">
      <c r="Q106" s="174"/>
      <c r="R106" s="148" t="s">
        <v>276</v>
      </c>
      <c r="S106" s="149"/>
      <c r="T106" s="75"/>
      <c r="U106" s="70" t="s">
        <v>181</v>
      </c>
      <c r="V106" s="75"/>
      <c r="W106" s="70" t="s">
        <v>181</v>
      </c>
    </row>
    <row r="107" spans="17:23" ht="13.5">
      <c r="Q107" s="174"/>
      <c r="R107" s="136" t="s">
        <v>180</v>
      </c>
      <c r="S107" s="137"/>
      <c r="T107" s="75"/>
      <c r="U107" s="70" t="s">
        <v>58</v>
      </c>
      <c r="V107" s="49"/>
      <c r="W107" s="70" t="s">
        <v>58</v>
      </c>
    </row>
    <row r="108" spans="17:23" ht="13.5">
      <c r="Q108" s="174"/>
      <c r="R108" s="136" t="s">
        <v>59</v>
      </c>
      <c r="S108" s="137"/>
      <c r="T108" s="75"/>
      <c r="U108" s="70" t="s">
        <v>58</v>
      </c>
      <c r="V108" s="49"/>
      <c r="W108" s="70" t="s">
        <v>58</v>
      </c>
    </row>
    <row r="109" spans="17:23" ht="14.25" thickBot="1">
      <c r="Q109" s="175"/>
      <c r="R109" s="69"/>
      <c r="S109" s="74" t="s">
        <v>60</v>
      </c>
      <c r="T109" s="76"/>
      <c r="U109" s="72" t="s">
        <v>58</v>
      </c>
      <c r="V109" s="71"/>
      <c r="W109" s="72" t="s">
        <v>58</v>
      </c>
    </row>
    <row r="110" ht="15"/>
    <row r="111" ht="15"/>
    <row r="112" ht="15"/>
  </sheetData>
  <sheetProtection/>
  <mergeCells count="507">
    <mergeCell ref="R106:S106"/>
    <mergeCell ref="Q60:Q69"/>
    <mergeCell ref="Q70:Q79"/>
    <mergeCell ref="Q80:Q89"/>
    <mergeCell ref="Q90:Q99"/>
    <mergeCell ref="Q100:Q109"/>
    <mergeCell ref="R66:S66"/>
    <mergeCell ref="R61:R64"/>
    <mergeCell ref="R71:R74"/>
    <mergeCell ref="R80:S80"/>
    <mergeCell ref="R26:S26"/>
    <mergeCell ref="R36:S36"/>
    <mergeCell ref="R46:S46"/>
    <mergeCell ref="R56:S56"/>
    <mergeCell ref="Q10:Q19"/>
    <mergeCell ref="Q20:Q29"/>
    <mergeCell ref="Q30:Q39"/>
    <mergeCell ref="Q40:Q49"/>
    <mergeCell ref="Q50:Q59"/>
    <mergeCell ref="R27:S27"/>
    <mergeCell ref="D10:E10"/>
    <mergeCell ref="D11:E11"/>
    <mergeCell ref="D12:E12"/>
    <mergeCell ref="B10:C10"/>
    <mergeCell ref="B16:C16"/>
    <mergeCell ref="B17:C17"/>
    <mergeCell ref="B11:B14"/>
    <mergeCell ref="B15:C15"/>
    <mergeCell ref="A19:A27"/>
    <mergeCell ref="B19:C19"/>
    <mergeCell ref="D19:E19"/>
    <mergeCell ref="B20:B23"/>
    <mergeCell ref="D20:E20"/>
    <mergeCell ref="D21:E21"/>
    <mergeCell ref="D22:E22"/>
    <mergeCell ref="B28:C28"/>
    <mergeCell ref="D28:E28"/>
    <mergeCell ref="B29:B32"/>
    <mergeCell ref="D29:E29"/>
    <mergeCell ref="D30:E30"/>
    <mergeCell ref="D13:E13"/>
    <mergeCell ref="D14:E14"/>
    <mergeCell ref="A37:A45"/>
    <mergeCell ref="B37:C37"/>
    <mergeCell ref="D37:E37"/>
    <mergeCell ref="B38:B41"/>
    <mergeCell ref="D38:E38"/>
    <mergeCell ref="D23:E23"/>
    <mergeCell ref="B24:C24"/>
    <mergeCell ref="B25:C25"/>
    <mergeCell ref="B26:C26"/>
    <mergeCell ref="A28:A36"/>
    <mergeCell ref="B42:C42"/>
    <mergeCell ref="B43:C43"/>
    <mergeCell ref="B44:C44"/>
    <mergeCell ref="D31:E31"/>
    <mergeCell ref="D32:E32"/>
    <mergeCell ref="B33:C33"/>
    <mergeCell ref="B34:C34"/>
    <mergeCell ref="B35:C35"/>
    <mergeCell ref="A46:A54"/>
    <mergeCell ref="B46:C46"/>
    <mergeCell ref="D46:E46"/>
    <mergeCell ref="B47:B50"/>
    <mergeCell ref="D47:E47"/>
    <mergeCell ref="D48:E48"/>
    <mergeCell ref="D49:E49"/>
    <mergeCell ref="D50:E50"/>
    <mergeCell ref="B51:C51"/>
    <mergeCell ref="B52:C52"/>
    <mergeCell ref="B53:C53"/>
    <mergeCell ref="A55:A63"/>
    <mergeCell ref="B55:C55"/>
    <mergeCell ref="D55:E55"/>
    <mergeCell ref="B56:B59"/>
    <mergeCell ref="D56:E56"/>
    <mergeCell ref="D57:E57"/>
    <mergeCell ref="D58:E58"/>
    <mergeCell ref="D59:E59"/>
    <mergeCell ref="B60:C60"/>
    <mergeCell ref="B61:C61"/>
    <mergeCell ref="B62:C62"/>
    <mergeCell ref="A64:A72"/>
    <mergeCell ref="B64:C64"/>
    <mergeCell ref="D64:E64"/>
    <mergeCell ref="B65:B68"/>
    <mergeCell ref="D65:E65"/>
    <mergeCell ref="D66:E66"/>
    <mergeCell ref="D67:E67"/>
    <mergeCell ref="D68:E68"/>
    <mergeCell ref="A73:A81"/>
    <mergeCell ref="B73:C73"/>
    <mergeCell ref="D73:E73"/>
    <mergeCell ref="B74:B77"/>
    <mergeCell ref="D74:E74"/>
    <mergeCell ref="D75:E75"/>
    <mergeCell ref="D76:E76"/>
    <mergeCell ref="B82:C82"/>
    <mergeCell ref="D82:E82"/>
    <mergeCell ref="B83:B86"/>
    <mergeCell ref="D83:E83"/>
    <mergeCell ref="D84:E84"/>
    <mergeCell ref="B69:C69"/>
    <mergeCell ref="B70:C70"/>
    <mergeCell ref="B71:C71"/>
    <mergeCell ref="A91:A99"/>
    <mergeCell ref="B91:C91"/>
    <mergeCell ref="D91:E91"/>
    <mergeCell ref="B92:B95"/>
    <mergeCell ref="D92:E92"/>
    <mergeCell ref="D77:E77"/>
    <mergeCell ref="B78:C78"/>
    <mergeCell ref="B79:C79"/>
    <mergeCell ref="B80:C80"/>
    <mergeCell ref="A82:A90"/>
    <mergeCell ref="B96:C96"/>
    <mergeCell ref="B97:C97"/>
    <mergeCell ref="B98:C98"/>
    <mergeCell ref="D85:E85"/>
    <mergeCell ref="D86:E86"/>
    <mergeCell ref="B87:C87"/>
    <mergeCell ref="B88:C88"/>
    <mergeCell ref="B89:C89"/>
    <mergeCell ref="F28:G28"/>
    <mergeCell ref="F29:G29"/>
    <mergeCell ref="F30:G30"/>
    <mergeCell ref="D93:E93"/>
    <mergeCell ref="D94:E94"/>
    <mergeCell ref="D95:E95"/>
    <mergeCell ref="D39:E39"/>
    <mergeCell ref="D40:E40"/>
    <mergeCell ref="D41:E41"/>
    <mergeCell ref="F31:G31"/>
    <mergeCell ref="F14:G14"/>
    <mergeCell ref="F19:G19"/>
    <mergeCell ref="F20:G20"/>
    <mergeCell ref="F21:G21"/>
    <mergeCell ref="F22:G22"/>
    <mergeCell ref="F23:G23"/>
    <mergeCell ref="A3:C3"/>
    <mergeCell ref="A4:B5"/>
    <mergeCell ref="F10:G10"/>
    <mergeCell ref="F11:G11"/>
    <mergeCell ref="F12:G12"/>
    <mergeCell ref="F13:G13"/>
    <mergeCell ref="A10:A18"/>
    <mergeCell ref="D3:E3"/>
    <mergeCell ref="D4:E4"/>
    <mergeCell ref="D5:E5"/>
    <mergeCell ref="F32:G32"/>
    <mergeCell ref="F37:G37"/>
    <mergeCell ref="F38:G38"/>
    <mergeCell ref="F39:G39"/>
    <mergeCell ref="F40:G40"/>
    <mergeCell ref="F41:G41"/>
    <mergeCell ref="F46:G46"/>
    <mergeCell ref="F47:G47"/>
    <mergeCell ref="F48:G48"/>
    <mergeCell ref="F49:G49"/>
    <mergeCell ref="F50:G50"/>
    <mergeCell ref="F55:G55"/>
    <mergeCell ref="F74:G74"/>
    <mergeCell ref="F75:G75"/>
    <mergeCell ref="F56:G56"/>
    <mergeCell ref="F57:G57"/>
    <mergeCell ref="F58:G58"/>
    <mergeCell ref="F59:G59"/>
    <mergeCell ref="F64:G64"/>
    <mergeCell ref="F65:G65"/>
    <mergeCell ref="F93:G93"/>
    <mergeCell ref="F94:G94"/>
    <mergeCell ref="F95:G95"/>
    <mergeCell ref="F76:G76"/>
    <mergeCell ref="F77:G77"/>
    <mergeCell ref="F82:G82"/>
    <mergeCell ref="F83:G83"/>
    <mergeCell ref="F84:G84"/>
    <mergeCell ref="F85:G85"/>
    <mergeCell ref="N10:O10"/>
    <mergeCell ref="N11:O11"/>
    <mergeCell ref="N12:O12"/>
    <mergeCell ref="F86:G86"/>
    <mergeCell ref="F91:G91"/>
    <mergeCell ref="F92:G92"/>
    <mergeCell ref="F66:G66"/>
    <mergeCell ref="F67:G67"/>
    <mergeCell ref="F68:G68"/>
    <mergeCell ref="F73:G73"/>
    <mergeCell ref="N13:O13"/>
    <mergeCell ref="N14:O14"/>
    <mergeCell ref="N19:O19"/>
    <mergeCell ref="N20:O20"/>
    <mergeCell ref="N21:O21"/>
    <mergeCell ref="N22:O22"/>
    <mergeCell ref="N23:O23"/>
    <mergeCell ref="N28:O28"/>
    <mergeCell ref="N29:O29"/>
    <mergeCell ref="N30:O30"/>
    <mergeCell ref="N31:O31"/>
    <mergeCell ref="N32:O32"/>
    <mergeCell ref="N37:O37"/>
    <mergeCell ref="N38:O38"/>
    <mergeCell ref="N39:O39"/>
    <mergeCell ref="N40:O40"/>
    <mergeCell ref="N41:O41"/>
    <mergeCell ref="N46:O46"/>
    <mergeCell ref="N47:O47"/>
    <mergeCell ref="N48:O48"/>
    <mergeCell ref="N49:O49"/>
    <mergeCell ref="N50:O50"/>
    <mergeCell ref="N55:O55"/>
    <mergeCell ref="N56:O56"/>
    <mergeCell ref="N76:O76"/>
    <mergeCell ref="N57:O57"/>
    <mergeCell ref="N58:O58"/>
    <mergeCell ref="N59:O59"/>
    <mergeCell ref="N64:O64"/>
    <mergeCell ref="N65:O65"/>
    <mergeCell ref="N66:O66"/>
    <mergeCell ref="N82:O82"/>
    <mergeCell ref="N83:O83"/>
    <mergeCell ref="N84:O84"/>
    <mergeCell ref="N85:O85"/>
    <mergeCell ref="N86:O86"/>
    <mergeCell ref="N67:O67"/>
    <mergeCell ref="N68:O68"/>
    <mergeCell ref="N73:O73"/>
    <mergeCell ref="N74:O74"/>
    <mergeCell ref="N75:O75"/>
    <mergeCell ref="N91:O91"/>
    <mergeCell ref="N92:O92"/>
    <mergeCell ref="N93:O93"/>
    <mergeCell ref="N94:O94"/>
    <mergeCell ref="N95:O95"/>
    <mergeCell ref="A9:C9"/>
    <mergeCell ref="D9:E9"/>
    <mergeCell ref="F9:G9"/>
    <mergeCell ref="N9:O9"/>
    <mergeCell ref="N77:O77"/>
    <mergeCell ref="J34:K34"/>
    <mergeCell ref="J35:K35"/>
    <mergeCell ref="J17:K17"/>
    <mergeCell ref="J25:K25"/>
    <mergeCell ref="J26:K26"/>
    <mergeCell ref="I10:I18"/>
    <mergeCell ref="J10:K10"/>
    <mergeCell ref="J15:K15"/>
    <mergeCell ref="J16:K16"/>
    <mergeCell ref="I19:I27"/>
    <mergeCell ref="J52:K52"/>
    <mergeCell ref="J53:K53"/>
    <mergeCell ref="I46:I54"/>
    <mergeCell ref="J46:K46"/>
    <mergeCell ref="J51:K51"/>
    <mergeCell ref="J43:K43"/>
    <mergeCell ref="J44:K44"/>
    <mergeCell ref="I37:I45"/>
    <mergeCell ref="J37:K37"/>
    <mergeCell ref="J42:K42"/>
    <mergeCell ref="J69:K69"/>
    <mergeCell ref="J61:K61"/>
    <mergeCell ref="J62:K62"/>
    <mergeCell ref="I55:I63"/>
    <mergeCell ref="J55:K55"/>
    <mergeCell ref="J60:K60"/>
    <mergeCell ref="I91:I99"/>
    <mergeCell ref="J79:K79"/>
    <mergeCell ref="J80:K80"/>
    <mergeCell ref="I73:I81"/>
    <mergeCell ref="J73:K73"/>
    <mergeCell ref="J78:K78"/>
    <mergeCell ref="J96:K96"/>
    <mergeCell ref="J97:K97"/>
    <mergeCell ref="J98:K98"/>
    <mergeCell ref="I9:K9"/>
    <mergeCell ref="L9:M9"/>
    <mergeCell ref="J88:K88"/>
    <mergeCell ref="J89:K89"/>
    <mergeCell ref="I82:I90"/>
    <mergeCell ref="J82:K82"/>
    <mergeCell ref="J87:K87"/>
    <mergeCell ref="J70:K70"/>
    <mergeCell ref="J71:K71"/>
    <mergeCell ref="I64:I72"/>
    <mergeCell ref="L10:M10"/>
    <mergeCell ref="J11:J14"/>
    <mergeCell ref="L11:M11"/>
    <mergeCell ref="L12:M12"/>
    <mergeCell ref="L13:M13"/>
    <mergeCell ref="L14:M14"/>
    <mergeCell ref="J19:K19"/>
    <mergeCell ref="L19:M19"/>
    <mergeCell ref="J20:J23"/>
    <mergeCell ref="L20:M20"/>
    <mergeCell ref="L21:M21"/>
    <mergeCell ref="L22:M22"/>
    <mergeCell ref="L23:M23"/>
    <mergeCell ref="J24:K24"/>
    <mergeCell ref="I28:I36"/>
    <mergeCell ref="J28:K28"/>
    <mergeCell ref="L28:M28"/>
    <mergeCell ref="J29:J32"/>
    <mergeCell ref="L29:M29"/>
    <mergeCell ref="L30:M30"/>
    <mergeCell ref="L31:M31"/>
    <mergeCell ref="L32:M32"/>
    <mergeCell ref="J33:K33"/>
    <mergeCell ref="L37:M37"/>
    <mergeCell ref="J38:J41"/>
    <mergeCell ref="L38:M38"/>
    <mergeCell ref="L39:M39"/>
    <mergeCell ref="L40:M40"/>
    <mergeCell ref="L41:M41"/>
    <mergeCell ref="L46:M46"/>
    <mergeCell ref="J47:J50"/>
    <mergeCell ref="L47:M47"/>
    <mergeCell ref="L48:M48"/>
    <mergeCell ref="L49:M49"/>
    <mergeCell ref="L50:M50"/>
    <mergeCell ref="L55:M55"/>
    <mergeCell ref="J56:J59"/>
    <mergeCell ref="L56:M56"/>
    <mergeCell ref="L57:M57"/>
    <mergeCell ref="L58:M58"/>
    <mergeCell ref="L59:M59"/>
    <mergeCell ref="L64:M64"/>
    <mergeCell ref="J65:J68"/>
    <mergeCell ref="L65:M65"/>
    <mergeCell ref="L66:M66"/>
    <mergeCell ref="L67:M67"/>
    <mergeCell ref="L68:M68"/>
    <mergeCell ref="J64:K64"/>
    <mergeCell ref="L73:M73"/>
    <mergeCell ref="J74:J77"/>
    <mergeCell ref="L74:M74"/>
    <mergeCell ref="L75:M75"/>
    <mergeCell ref="L76:M76"/>
    <mergeCell ref="L77:M77"/>
    <mergeCell ref="L94:M94"/>
    <mergeCell ref="L95:M95"/>
    <mergeCell ref="L82:M82"/>
    <mergeCell ref="J83:J86"/>
    <mergeCell ref="L83:M83"/>
    <mergeCell ref="L84:M84"/>
    <mergeCell ref="L85:M85"/>
    <mergeCell ref="L86:M86"/>
    <mergeCell ref="Q9:S9"/>
    <mergeCell ref="T9:U9"/>
    <mergeCell ref="J91:K91"/>
    <mergeCell ref="L91:M91"/>
    <mergeCell ref="J92:J95"/>
    <mergeCell ref="L92:M92"/>
    <mergeCell ref="L93:M93"/>
    <mergeCell ref="R20:S20"/>
    <mergeCell ref="T20:U20"/>
    <mergeCell ref="R25:S25"/>
    <mergeCell ref="V9:W9"/>
    <mergeCell ref="R10:S10"/>
    <mergeCell ref="T10:U10"/>
    <mergeCell ref="V10:W10"/>
    <mergeCell ref="R11:R14"/>
    <mergeCell ref="T11:U11"/>
    <mergeCell ref="V11:W11"/>
    <mergeCell ref="T12:U12"/>
    <mergeCell ref="V12:W12"/>
    <mergeCell ref="T13:U13"/>
    <mergeCell ref="V13:W13"/>
    <mergeCell ref="T14:U14"/>
    <mergeCell ref="V14:W14"/>
    <mergeCell ref="R15:S15"/>
    <mergeCell ref="R17:S17"/>
    <mergeCell ref="R18:S18"/>
    <mergeCell ref="R16:S16"/>
    <mergeCell ref="V20:W20"/>
    <mergeCell ref="R21:R24"/>
    <mergeCell ref="T21:U21"/>
    <mergeCell ref="V21:W21"/>
    <mergeCell ref="T22:U22"/>
    <mergeCell ref="V22:W22"/>
    <mergeCell ref="T23:U23"/>
    <mergeCell ref="V23:W23"/>
    <mergeCell ref="T24:U24"/>
    <mergeCell ref="V24:W24"/>
    <mergeCell ref="R28:S28"/>
    <mergeCell ref="R30:S30"/>
    <mergeCell ref="T30:U30"/>
    <mergeCell ref="V30:W30"/>
    <mergeCell ref="R31:R34"/>
    <mergeCell ref="T31:U31"/>
    <mergeCell ref="V31:W31"/>
    <mergeCell ref="T32:U32"/>
    <mergeCell ref="V32:W32"/>
    <mergeCell ref="T33:U33"/>
    <mergeCell ref="V33:W33"/>
    <mergeCell ref="T34:U34"/>
    <mergeCell ref="V34:W34"/>
    <mergeCell ref="R35:S35"/>
    <mergeCell ref="R37:S37"/>
    <mergeCell ref="R38:S38"/>
    <mergeCell ref="R40:S40"/>
    <mergeCell ref="T40:U40"/>
    <mergeCell ref="V40:W40"/>
    <mergeCell ref="R41:R44"/>
    <mergeCell ref="T41:U41"/>
    <mergeCell ref="V41:W41"/>
    <mergeCell ref="T42:U42"/>
    <mergeCell ref="V42:W42"/>
    <mergeCell ref="T43:U43"/>
    <mergeCell ref="V43:W43"/>
    <mergeCell ref="T44:U44"/>
    <mergeCell ref="V44:W44"/>
    <mergeCell ref="R45:S45"/>
    <mergeCell ref="R47:S47"/>
    <mergeCell ref="R48:S48"/>
    <mergeCell ref="R50:S50"/>
    <mergeCell ref="T50:U50"/>
    <mergeCell ref="V50:W50"/>
    <mergeCell ref="R51:R54"/>
    <mergeCell ref="T51:U51"/>
    <mergeCell ref="V51:W51"/>
    <mergeCell ref="T52:U52"/>
    <mergeCell ref="V52:W52"/>
    <mergeCell ref="T53:U53"/>
    <mergeCell ref="V53:W53"/>
    <mergeCell ref="T54:U54"/>
    <mergeCell ref="V54:W54"/>
    <mergeCell ref="R55:S55"/>
    <mergeCell ref="R57:S57"/>
    <mergeCell ref="R58:S58"/>
    <mergeCell ref="R60:S60"/>
    <mergeCell ref="T60:U60"/>
    <mergeCell ref="V60:W60"/>
    <mergeCell ref="T61:U61"/>
    <mergeCell ref="V61:W61"/>
    <mergeCell ref="T62:U62"/>
    <mergeCell ref="V62:W62"/>
    <mergeCell ref="T63:U63"/>
    <mergeCell ref="V63:W63"/>
    <mergeCell ref="T64:U64"/>
    <mergeCell ref="V64:W64"/>
    <mergeCell ref="R65:S65"/>
    <mergeCell ref="R67:S67"/>
    <mergeCell ref="R68:S68"/>
    <mergeCell ref="R70:S70"/>
    <mergeCell ref="T70:U70"/>
    <mergeCell ref="V70:W70"/>
    <mergeCell ref="T71:U71"/>
    <mergeCell ref="V71:W71"/>
    <mergeCell ref="T72:U72"/>
    <mergeCell ref="V72:W72"/>
    <mergeCell ref="T73:U73"/>
    <mergeCell ref="V73:W73"/>
    <mergeCell ref="T74:U74"/>
    <mergeCell ref="V74:W74"/>
    <mergeCell ref="R75:S75"/>
    <mergeCell ref="R77:S77"/>
    <mergeCell ref="R76:S76"/>
    <mergeCell ref="R78:S78"/>
    <mergeCell ref="T80:U80"/>
    <mergeCell ref="V80:W80"/>
    <mergeCell ref="R81:R84"/>
    <mergeCell ref="T81:U81"/>
    <mergeCell ref="V81:W81"/>
    <mergeCell ref="T82:U82"/>
    <mergeCell ref="V82:W82"/>
    <mergeCell ref="T83:U83"/>
    <mergeCell ref="V83:W83"/>
    <mergeCell ref="T84:U84"/>
    <mergeCell ref="V84:W84"/>
    <mergeCell ref="R85:S85"/>
    <mergeCell ref="R87:S87"/>
    <mergeCell ref="R86:S86"/>
    <mergeCell ref="R88:S88"/>
    <mergeCell ref="R90:S90"/>
    <mergeCell ref="T90:U90"/>
    <mergeCell ref="V90:W90"/>
    <mergeCell ref="R91:R94"/>
    <mergeCell ref="T91:U91"/>
    <mergeCell ref="V91:W91"/>
    <mergeCell ref="T92:U92"/>
    <mergeCell ref="V92:W92"/>
    <mergeCell ref="T93:U93"/>
    <mergeCell ref="V93:W93"/>
    <mergeCell ref="T94:U94"/>
    <mergeCell ref="V94:W94"/>
    <mergeCell ref="R95:S95"/>
    <mergeCell ref="R97:S97"/>
    <mergeCell ref="R96:S96"/>
    <mergeCell ref="R98:S98"/>
    <mergeCell ref="R100:S100"/>
    <mergeCell ref="T100:U100"/>
    <mergeCell ref="V100:W100"/>
    <mergeCell ref="R101:R104"/>
    <mergeCell ref="T101:U101"/>
    <mergeCell ref="V101:W101"/>
    <mergeCell ref="T102:U102"/>
    <mergeCell ref="V102:W102"/>
    <mergeCell ref="R108:S108"/>
    <mergeCell ref="A8:G8"/>
    <mergeCell ref="I8:O8"/>
    <mergeCell ref="Q8:W8"/>
    <mergeCell ref="T103:U103"/>
    <mergeCell ref="V103:W103"/>
    <mergeCell ref="T104:U104"/>
    <mergeCell ref="V104:W104"/>
    <mergeCell ref="R105:S105"/>
    <mergeCell ref="R107:S107"/>
  </mergeCells>
  <dataValidations count="1">
    <dataValidation type="list" allowBlank="1" showInputMessage="1" showErrorMessage="1" sqref="T16 V96 T106 V16 T26 V26 T36 V36 T56 V56 T66 V66 T76 V76 T86 V86 T96 T46 V46 V106">
      <formula1>$Y$16:$Z$16</formula1>
    </dataValidation>
  </dataValidations>
  <printOptions/>
  <pageMargins left="0.7" right="0.7" top="0.75" bottom="0.75" header="0.3" footer="0.3"/>
  <pageSetup horizontalDpi="600" verticalDpi="600" orientation="portrait" paperSize="9" scale="83" r:id="rId4"/>
  <rowBreaks count="1" manualBreakCount="1">
    <brk id="54" max="255" man="1"/>
  </rowBreaks>
  <colBreaks count="2" manualBreakCount="2">
    <brk id="8" max="65535" man="1"/>
    <brk id="16" max="65535" man="1"/>
  </colBreaks>
  <drawing r:id="rId3"/>
  <legacyDrawing r:id="rId2"/>
</worksheet>
</file>

<file path=xl/worksheets/sheet10.xml><?xml version="1.0" encoding="utf-8"?>
<worksheet xmlns="http://schemas.openxmlformats.org/spreadsheetml/2006/main" xmlns:r="http://schemas.openxmlformats.org/officeDocument/2006/relationships">
  <sheetPr>
    <tabColor rgb="FF002060"/>
  </sheetPr>
  <dimension ref="A1:H489"/>
  <sheetViews>
    <sheetView view="pageBreakPreview" zoomScaleSheetLayoutView="100" zoomScalePageLayoutView="0" workbookViewId="0" topLeftCell="A1">
      <selection activeCell="A1" sqref="A1"/>
    </sheetView>
  </sheetViews>
  <sheetFormatPr defaultColWidth="9.140625" defaultRowHeight="15"/>
  <cols>
    <col min="1" max="1" width="12.57421875" style="0" customWidth="1"/>
    <col min="2" max="2" width="3.57421875" style="0" customWidth="1"/>
    <col min="3" max="8" width="12.57421875" style="0" customWidth="1"/>
  </cols>
  <sheetData>
    <row r="1" spans="1:8" ht="13.5">
      <c r="A1" s="14" t="s">
        <v>62</v>
      </c>
      <c r="B1" s="15"/>
      <c r="C1" s="15"/>
      <c r="D1" s="15"/>
      <c r="E1" s="15"/>
      <c r="F1" s="15"/>
      <c r="G1" s="15"/>
      <c r="H1" s="16"/>
    </row>
    <row r="2" spans="1:8" ht="13.5">
      <c r="A2" s="17"/>
      <c r="B2" s="18"/>
      <c r="C2" s="18"/>
      <c r="D2" s="18"/>
      <c r="E2" s="18"/>
      <c r="F2" s="18"/>
      <c r="G2" s="18"/>
      <c r="H2" s="19"/>
    </row>
    <row r="3" spans="1:8" ht="13.5">
      <c r="A3" s="17"/>
      <c r="B3" s="18"/>
      <c r="C3" s="18"/>
      <c r="D3" s="18"/>
      <c r="E3" s="18"/>
      <c r="F3" s="18"/>
      <c r="G3" s="18"/>
      <c r="H3" s="19"/>
    </row>
    <row r="4" spans="1:8" ht="13.5">
      <c r="A4" s="17"/>
      <c r="B4" s="18"/>
      <c r="C4" s="18"/>
      <c r="D4" s="18"/>
      <c r="E4" s="18"/>
      <c r="F4" s="18"/>
      <c r="G4" s="18"/>
      <c r="H4" s="19"/>
    </row>
    <row r="5" spans="1:8" ht="18.75">
      <c r="A5" s="228" t="s">
        <v>63</v>
      </c>
      <c r="B5" s="229"/>
      <c r="C5" s="229"/>
      <c r="D5" s="229"/>
      <c r="E5" s="229"/>
      <c r="F5" s="229"/>
      <c r="G5" s="229"/>
      <c r="H5" s="230"/>
    </row>
    <row r="6" spans="1:8" ht="13.5">
      <c r="A6" s="17"/>
      <c r="B6" s="18"/>
      <c r="C6" s="18"/>
      <c r="D6" s="18"/>
      <c r="E6" s="18"/>
      <c r="F6" s="18"/>
      <c r="G6" s="18"/>
      <c r="H6" s="19"/>
    </row>
    <row r="7" spans="1:8" ht="13.5">
      <c r="A7" s="17"/>
      <c r="B7" s="18"/>
      <c r="C7" s="18"/>
      <c r="D7" s="18"/>
      <c r="E7" s="18"/>
      <c r="F7" s="18"/>
      <c r="G7" s="18"/>
      <c r="H7" s="19"/>
    </row>
    <row r="8" spans="1:8" ht="13.5">
      <c r="A8" s="17" t="s">
        <v>64</v>
      </c>
      <c r="B8" s="18"/>
      <c r="C8" s="18"/>
      <c r="D8" s="18"/>
      <c r="E8" s="18"/>
      <c r="F8" s="18"/>
      <c r="G8" s="18"/>
      <c r="H8" s="19"/>
    </row>
    <row r="9" spans="1:8" ht="13.5">
      <c r="A9" s="17" t="s">
        <v>65</v>
      </c>
      <c r="B9" s="18"/>
      <c r="C9" s="18"/>
      <c r="D9" s="18"/>
      <c r="E9" s="18"/>
      <c r="F9" s="18"/>
      <c r="G9" s="18"/>
      <c r="H9" s="19"/>
    </row>
    <row r="10" spans="1:8" ht="24.75" customHeight="1">
      <c r="A10" s="17" t="s">
        <v>66</v>
      </c>
      <c r="B10" s="255" t="s">
        <v>67</v>
      </c>
      <c r="C10" s="186"/>
      <c r="D10" s="252"/>
      <c r="E10" s="253"/>
      <c r="F10" s="254"/>
      <c r="G10" s="18" t="s">
        <v>69</v>
      </c>
      <c r="H10" s="19"/>
    </row>
    <row r="11" spans="1:8" ht="24.75" customHeight="1">
      <c r="A11" s="17"/>
      <c r="B11" s="255" t="s">
        <v>68</v>
      </c>
      <c r="C11" s="186"/>
      <c r="D11" s="217" t="s">
        <v>118</v>
      </c>
      <c r="E11" s="256"/>
      <c r="F11" s="18" t="s">
        <v>69</v>
      </c>
      <c r="G11" s="18"/>
      <c r="H11" s="19"/>
    </row>
    <row r="12" spans="1:8" ht="13.5">
      <c r="A12" s="17"/>
      <c r="B12" s="18"/>
      <c r="C12" s="18"/>
      <c r="D12" s="18"/>
      <c r="E12" s="18"/>
      <c r="F12" s="18"/>
      <c r="G12" s="18"/>
      <c r="H12" s="19"/>
    </row>
    <row r="13" spans="1:8" ht="13.5">
      <c r="A13" s="17"/>
      <c r="B13" s="18"/>
      <c r="C13" s="18"/>
      <c r="D13" s="18"/>
      <c r="E13" s="18"/>
      <c r="F13" s="18"/>
      <c r="G13" s="18"/>
      <c r="H13" s="19"/>
    </row>
    <row r="14" spans="1:8" ht="13.5">
      <c r="A14" s="17" t="s">
        <v>70</v>
      </c>
      <c r="B14" s="18"/>
      <c r="C14" s="18"/>
      <c r="D14" s="18"/>
      <c r="E14" s="18"/>
      <c r="F14" s="18"/>
      <c r="G14" s="18"/>
      <c r="H14" s="19"/>
    </row>
    <row r="15" spans="1:8" ht="49.5" customHeight="1">
      <c r="A15" s="5" t="s">
        <v>80</v>
      </c>
      <c r="B15" s="210"/>
      <c r="C15" s="211"/>
      <c r="D15" s="211"/>
      <c r="E15" s="211"/>
      <c r="F15" s="211"/>
      <c r="G15" s="211"/>
      <c r="H15" s="212"/>
    </row>
    <row r="16" spans="1:8" ht="49.5" customHeight="1">
      <c r="A16" s="25" t="s">
        <v>81</v>
      </c>
      <c r="B16" s="210"/>
      <c r="C16" s="211"/>
      <c r="D16" s="211"/>
      <c r="E16" s="211"/>
      <c r="F16" s="211"/>
      <c r="G16" s="211"/>
      <c r="H16" s="212"/>
    </row>
    <row r="17" spans="1:8" ht="19.5" customHeight="1">
      <c r="A17" s="7" t="s">
        <v>71</v>
      </c>
      <c r="B17" s="219"/>
      <c r="C17" s="249"/>
      <c r="D17" s="249"/>
      <c r="E17" s="249"/>
      <c r="F17" s="249"/>
      <c r="G17" s="249"/>
      <c r="H17" s="220"/>
    </row>
    <row r="18" spans="1:8" ht="19.5" customHeight="1">
      <c r="A18" s="182" t="s">
        <v>72</v>
      </c>
      <c r="B18" s="26" t="s">
        <v>73</v>
      </c>
      <c r="C18" s="30"/>
      <c r="D18" s="15" t="s">
        <v>74</v>
      </c>
      <c r="E18" s="27" t="s">
        <v>73</v>
      </c>
      <c r="F18" s="250"/>
      <c r="G18" s="250"/>
      <c r="H18" s="16" t="s">
        <v>75</v>
      </c>
    </row>
    <row r="19" spans="1:8" ht="19.5" customHeight="1">
      <c r="A19" s="182"/>
      <c r="B19" s="29" t="s">
        <v>76</v>
      </c>
      <c r="C19" s="251"/>
      <c r="D19" s="251"/>
      <c r="E19" s="22" t="s">
        <v>77</v>
      </c>
      <c r="F19" s="22"/>
      <c r="G19" s="22"/>
      <c r="H19" s="23"/>
    </row>
    <row r="20" spans="1:8" ht="19.5" customHeight="1">
      <c r="A20" s="182"/>
      <c r="B20" s="14" t="s">
        <v>82</v>
      </c>
      <c r="C20" s="15"/>
      <c r="D20" s="250"/>
      <c r="E20" s="250"/>
      <c r="F20" s="250"/>
      <c r="G20" s="250"/>
      <c r="H20" s="32" t="s">
        <v>83</v>
      </c>
    </row>
    <row r="21" spans="1:8" ht="19.5" customHeight="1">
      <c r="A21" s="182"/>
      <c r="B21" s="29" t="s">
        <v>78</v>
      </c>
      <c r="C21" s="31"/>
      <c r="D21" s="22" t="s">
        <v>79</v>
      </c>
      <c r="E21" s="28" t="s">
        <v>76</v>
      </c>
      <c r="F21" s="251"/>
      <c r="G21" s="251"/>
      <c r="H21" s="23" t="s">
        <v>77</v>
      </c>
    </row>
    <row r="22" spans="1:8" ht="13.5">
      <c r="A22" s="134"/>
      <c r="B22" s="260"/>
      <c r="C22" s="260"/>
      <c r="D22" s="260"/>
      <c r="E22" s="260"/>
      <c r="F22" s="260"/>
      <c r="G22" s="260"/>
      <c r="H22" s="261"/>
    </row>
    <row r="23" spans="1:8" ht="13.5">
      <c r="A23" s="265" t="s">
        <v>249</v>
      </c>
      <c r="B23" s="266"/>
      <c r="C23" s="266"/>
      <c r="D23" s="266"/>
      <c r="E23" s="18"/>
      <c r="F23" s="18"/>
      <c r="G23" s="18"/>
      <c r="H23" s="19"/>
    </row>
    <row r="24" spans="1:8" ht="13.5">
      <c r="A24" s="126" t="s">
        <v>251</v>
      </c>
      <c r="B24" s="262" t="s">
        <v>253</v>
      </c>
      <c r="C24" s="263"/>
      <c r="D24" s="263"/>
      <c r="E24" s="264"/>
      <c r="F24" s="182" t="s">
        <v>250</v>
      </c>
      <c r="G24" s="182"/>
      <c r="H24" s="182"/>
    </row>
    <row r="25" spans="1:8" ht="27" customHeight="1">
      <c r="A25" s="131" t="s">
        <v>252</v>
      </c>
      <c r="B25" s="257"/>
      <c r="C25" s="258"/>
      <c r="D25" s="258"/>
      <c r="E25" s="259"/>
      <c r="F25" s="257"/>
      <c r="G25" s="258"/>
      <c r="H25" s="259"/>
    </row>
    <row r="26" spans="1:8" ht="27" customHeight="1">
      <c r="A26" s="131" t="s">
        <v>252</v>
      </c>
      <c r="B26" s="257"/>
      <c r="C26" s="258"/>
      <c r="D26" s="258"/>
      <c r="E26" s="259"/>
      <c r="F26" s="257"/>
      <c r="G26" s="258"/>
      <c r="H26" s="259"/>
    </row>
    <row r="27" spans="1:8" ht="27" customHeight="1">
      <c r="A27" s="131" t="s">
        <v>252</v>
      </c>
      <c r="B27" s="257"/>
      <c r="C27" s="258"/>
      <c r="D27" s="258"/>
      <c r="E27" s="259"/>
      <c r="F27" s="257"/>
      <c r="G27" s="258"/>
      <c r="H27" s="259"/>
    </row>
    <row r="28" spans="1:8" ht="27" customHeight="1">
      <c r="A28" s="131" t="s">
        <v>252</v>
      </c>
      <c r="B28" s="257"/>
      <c r="C28" s="258"/>
      <c r="D28" s="258"/>
      <c r="E28" s="259"/>
      <c r="F28" s="257"/>
      <c r="G28" s="258"/>
      <c r="H28" s="259"/>
    </row>
    <row r="29" spans="1:8" ht="13.5">
      <c r="A29" s="17"/>
      <c r="B29" s="18"/>
      <c r="C29" s="18"/>
      <c r="D29" s="18"/>
      <c r="E29" s="18"/>
      <c r="F29" s="18"/>
      <c r="G29" s="18"/>
      <c r="H29" s="19"/>
    </row>
    <row r="30" spans="1:8" ht="13.5">
      <c r="A30" s="17"/>
      <c r="B30" s="18"/>
      <c r="C30" s="18"/>
      <c r="D30" s="18"/>
      <c r="E30" s="18"/>
      <c r="F30" s="18"/>
      <c r="G30" s="18"/>
      <c r="H30" s="19"/>
    </row>
    <row r="31" spans="1:8" ht="13.5">
      <c r="A31" s="17"/>
      <c r="B31" s="18"/>
      <c r="C31" s="18"/>
      <c r="D31" s="18"/>
      <c r="E31" s="18"/>
      <c r="F31" s="18"/>
      <c r="G31" s="18"/>
      <c r="H31" s="19"/>
    </row>
    <row r="32" spans="1:8" ht="13.5">
      <c r="A32" s="17"/>
      <c r="B32" s="18"/>
      <c r="C32" s="18"/>
      <c r="D32" s="18"/>
      <c r="E32" s="18"/>
      <c r="F32" s="18"/>
      <c r="G32" s="18"/>
      <c r="H32" s="19"/>
    </row>
    <row r="33" spans="1:8" ht="13.5">
      <c r="A33" s="17"/>
      <c r="B33" s="18"/>
      <c r="C33" s="18"/>
      <c r="D33" s="18"/>
      <c r="E33" s="18"/>
      <c r="F33" s="18"/>
      <c r="G33" s="18"/>
      <c r="H33" s="19"/>
    </row>
    <row r="34" spans="1:8" ht="13.5">
      <c r="A34" s="17"/>
      <c r="B34" s="18"/>
      <c r="C34" s="18"/>
      <c r="D34" s="18"/>
      <c r="E34" s="18"/>
      <c r="F34" s="18"/>
      <c r="G34" s="18"/>
      <c r="H34" s="19"/>
    </row>
    <row r="35" spans="1:8" ht="13.5">
      <c r="A35" s="17"/>
      <c r="B35" s="18"/>
      <c r="C35" s="18"/>
      <c r="D35" s="18"/>
      <c r="E35" s="18"/>
      <c r="F35" s="18"/>
      <c r="G35" s="18"/>
      <c r="H35" s="19"/>
    </row>
    <row r="36" spans="1:8" ht="13.5">
      <c r="A36" s="17"/>
      <c r="B36" s="18"/>
      <c r="C36" s="18"/>
      <c r="D36" s="18"/>
      <c r="E36" s="18"/>
      <c r="F36" s="18"/>
      <c r="G36" s="18"/>
      <c r="H36" s="19"/>
    </row>
    <row r="37" spans="1:8" ht="13.5">
      <c r="A37" s="17"/>
      <c r="B37" s="18"/>
      <c r="C37" s="18"/>
      <c r="D37" s="18"/>
      <c r="E37" s="18"/>
      <c r="F37" s="18"/>
      <c r="G37" s="18"/>
      <c r="H37" s="19"/>
    </row>
    <row r="38" spans="1:8" ht="13.5">
      <c r="A38" s="17"/>
      <c r="B38" s="18"/>
      <c r="C38" s="18"/>
      <c r="D38" s="18"/>
      <c r="E38" s="18"/>
      <c r="F38" s="18"/>
      <c r="G38" s="18"/>
      <c r="H38" s="19"/>
    </row>
    <row r="39" spans="1:8" ht="13.5">
      <c r="A39" s="17"/>
      <c r="B39" s="18"/>
      <c r="C39" s="18"/>
      <c r="D39" s="18"/>
      <c r="E39" s="18"/>
      <c r="F39" s="18"/>
      <c r="G39" s="18"/>
      <c r="H39" s="19"/>
    </row>
    <row r="40" spans="1:8" ht="13.5">
      <c r="A40" s="17"/>
      <c r="B40" s="18"/>
      <c r="C40" s="18"/>
      <c r="D40" s="18"/>
      <c r="E40" s="18"/>
      <c r="F40" s="18"/>
      <c r="G40" s="18"/>
      <c r="H40" s="19"/>
    </row>
    <row r="41" spans="1:8" ht="13.5">
      <c r="A41" s="17"/>
      <c r="B41" s="18"/>
      <c r="C41" s="18"/>
      <c r="D41" s="18"/>
      <c r="E41" s="18"/>
      <c r="F41" s="18"/>
      <c r="G41" s="18"/>
      <c r="H41" s="19"/>
    </row>
    <row r="42" spans="1:8" ht="13.5">
      <c r="A42" s="17"/>
      <c r="B42" s="18"/>
      <c r="C42" s="18"/>
      <c r="D42" s="18"/>
      <c r="E42" s="18"/>
      <c r="F42" s="18"/>
      <c r="G42" s="18"/>
      <c r="H42" s="19"/>
    </row>
    <row r="43" spans="1:8" ht="13.5">
      <c r="A43" s="17"/>
      <c r="B43" s="18"/>
      <c r="C43" s="18"/>
      <c r="D43" s="18"/>
      <c r="E43" s="18"/>
      <c r="F43" s="18"/>
      <c r="G43" s="18"/>
      <c r="H43" s="19"/>
    </row>
    <row r="44" spans="1:8" ht="13.5">
      <c r="A44" s="17"/>
      <c r="B44" s="18"/>
      <c r="C44" s="18"/>
      <c r="D44" s="18"/>
      <c r="E44" s="18"/>
      <c r="F44" s="18"/>
      <c r="G44" s="18"/>
      <c r="H44" s="19"/>
    </row>
    <row r="45" spans="1:8" ht="13.5">
      <c r="A45" s="17"/>
      <c r="B45" s="18"/>
      <c r="C45" s="18"/>
      <c r="D45" s="18"/>
      <c r="E45" s="18"/>
      <c r="F45" s="18"/>
      <c r="G45" s="18"/>
      <c r="H45" s="19"/>
    </row>
    <row r="46" spans="1:8" ht="13.5">
      <c r="A46" s="17"/>
      <c r="B46" s="18"/>
      <c r="C46" s="18"/>
      <c r="D46" s="18"/>
      <c r="E46" s="18"/>
      <c r="F46" s="18"/>
      <c r="G46" s="18"/>
      <c r="H46" s="19"/>
    </row>
    <row r="47" spans="1:8" ht="13.5">
      <c r="A47" s="17"/>
      <c r="B47" s="18"/>
      <c r="C47" s="18"/>
      <c r="D47" s="18"/>
      <c r="E47" s="18"/>
      <c r="F47" s="18"/>
      <c r="G47" s="18"/>
      <c r="H47" s="19"/>
    </row>
    <row r="48" spans="1:8" ht="13.5">
      <c r="A48" s="21"/>
      <c r="B48" s="22"/>
      <c r="C48" s="22"/>
      <c r="D48" s="22"/>
      <c r="E48" s="22"/>
      <c r="F48" s="22"/>
      <c r="G48" s="22"/>
      <c r="H48" s="23"/>
    </row>
    <row r="50" spans="1:8" ht="13.5">
      <c r="A50" s="14" t="s">
        <v>62</v>
      </c>
      <c r="B50" s="15"/>
      <c r="C50" s="15"/>
      <c r="D50" s="15"/>
      <c r="E50" s="15"/>
      <c r="F50" s="15"/>
      <c r="G50" s="15"/>
      <c r="H50" s="16"/>
    </row>
    <row r="51" spans="1:8" ht="13.5">
      <c r="A51" s="17"/>
      <c r="B51" s="18"/>
      <c r="C51" s="18"/>
      <c r="D51" s="18"/>
      <c r="E51" s="18"/>
      <c r="F51" s="18"/>
      <c r="G51" s="18"/>
      <c r="H51" s="19"/>
    </row>
    <row r="52" spans="1:8" ht="13.5">
      <c r="A52" s="17"/>
      <c r="B52" s="18"/>
      <c r="C52" s="18"/>
      <c r="D52" s="18"/>
      <c r="E52" s="18"/>
      <c r="F52" s="18"/>
      <c r="G52" s="18"/>
      <c r="H52" s="19"/>
    </row>
    <row r="53" spans="1:8" ht="13.5">
      <c r="A53" s="17"/>
      <c r="B53" s="18"/>
      <c r="C53" s="18"/>
      <c r="D53" s="18"/>
      <c r="E53" s="18"/>
      <c r="F53" s="18"/>
      <c r="G53" s="18"/>
      <c r="H53" s="19"/>
    </row>
    <row r="54" spans="1:8" ht="18.75">
      <c r="A54" s="228" t="s">
        <v>63</v>
      </c>
      <c r="B54" s="229"/>
      <c r="C54" s="229"/>
      <c r="D54" s="229"/>
      <c r="E54" s="229"/>
      <c r="F54" s="229"/>
      <c r="G54" s="229"/>
      <c r="H54" s="230"/>
    </row>
    <row r="55" spans="1:8" ht="13.5">
      <c r="A55" s="17"/>
      <c r="B55" s="18"/>
      <c r="C55" s="18"/>
      <c r="D55" s="18"/>
      <c r="E55" s="18"/>
      <c r="F55" s="18"/>
      <c r="G55" s="18"/>
      <c r="H55" s="19"/>
    </row>
    <row r="56" spans="1:8" ht="13.5">
      <c r="A56" s="17"/>
      <c r="B56" s="18"/>
      <c r="C56" s="18"/>
      <c r="D56" s="18"/>
      <c r="E56" s="18"/>
      <c r="F56" s="18"/>
      <c r="G56" s="18"/>
      <c r="H56" s="19"/>
    </row>
    <row r="57" spans="1:8" ht="13.5">
      <c r="A57" s="17" t="s">
        <v>64</v>
      </c>
      <c r="B57" s="18"/>
      <c r="C57" s="18"/>
      <c r="D57" s="18"/>
      <c r="E57" s="18"/>
      <c r="F57" s="18"/>
      <c r="G57" s="18"/>
      <c r="H57" s="19"/>
    </row>
    <row r="58" spans="1:8" ht="13.5">
      <c r="A58" s="17" t="s">
        <v>65</v>
      </c>
      <c r="B58" s="18"/>
      <c r="C58" s="18"/>
      <c r="D58" s="18"/>
      <c r="E58" s="18"/>
      <c r="F58" s="18"/>
      <c r="G58" s="18"/>
      <c r="H58" s="19"/>
    </row>
    <row r="59" spans="1:8" ht="13.5">
      <c r="A59" s="17" t="s">
        <v>66</v>
      </c>
      <c r="B59" s="255" t="s">
        <v>67</v>
      </c>
      <c r="C59" s="186"/>
      <c r="D59" s="252">
        <v>41557</v>
      </c>
      <c r="E59" s="253"/>
      <c r="F59" s="254"/>
      <c r="G59" s="18" t="s">
        <v>69</v>
      </c>
      <c r="H59" s="19"/>
    </row>
    <row r="60" spans="1:8" ht="13.5">
      <c r="A60" s="17"/>
      <c r="B60" s="255" t="s">
        <v>68</v>
      </c>
      <c r="C60" s="186"/>
      <c r="D60" s="217" t="s">
        <v>118</v>
      </c>
      <c r="E60" s="256"/>
      <c r="F60" s="18" t="s">
        <v>69</v>
      </c>
      <c r="G60" s="18"/>
      <c r="H60" s="19"/>
    </row>
    <row r="61" spans="1:8" ht="13.5">
      <c r="A61" s="17"/>
      <c r="B61" s="18"/>
      <c r="C61" s="18"/>
      <c r="D61" s="18"/>
      <c r="E61" s="18"/>
      <c r="F61" s="18"/>
      <c r="G61" s="18"/>
      <c r="H61" s="19"/>
    </row>
    <row r="62" spans="1:8" ht="13.5">
      <c r="A62" s="17"/>
      <c r="B62" s="18"/>
      <c r="C62" s="18"/>
      <c r="D62" s="18"/>
      <c r="E62" s="18"/>
      <c r="F62" s="18"/>
      <c r="G62" s="18"/>
      <c r="H62" s="19"/>
    </row>
    <row r="63" spans="1:8" ht="13.5">
      <c r="A63" s="17" t="s">
        <v>70</v>
      </c>
      <c r="B63" s="18"/>
      <c r="C63" s="18"/>
      <c r="D63" s="18"/>
      <c r="E63" s="18"/>
      <c r="F63" s="18"/>
      <c r="G63" s="18"/>
      <c r="H63" s="19"/>
    </row>
    <row r="64" spans="1:8" ht="27">
      <c r="A64" s="97" t="s">
        <v>80</v>
      </c>
      <c r="B64" s="210"/>
      <c r="C64" s="211"/>
      <c r="D64" s="211"/>
      <c r="E64" s="211"/>
      <c r="F64" s="211"/>
      <c r="G64" s="211"/>
      <c r="H64" s="212"/>
    </row>
    <row r="65" spans="1:8" ht="43.5">
      <c r="A65" s="25" t="s">
        <v>81</v>
      </c>
      <c r="B65" s="210"/>
      <c r="C65" s="211"/>
      <c r="D65" s="211"/>
      <c r="E65" s="211"/>
      <c r="F65" s="211"/>
      <c r="G65" s="211"/>
      <c r="H65" s="212"/>
    </row>
    <row r="66" spans="1:8" ht="13.5">
      <c r="A66" s="98" t="s">
        <v>71</v>
      </c>
      <c r="B66" s="219"/>
      <c r="C66" s="249"/>
      <c r="D66" s="249"/>
      <c r="E66" s="249"/>
      <c r="F66" s="249"/>
      <c r="G66" s="249"/>
      <c r="H66" s="220"/>
    </row>
    <row r="67" spans="1:8" ht="13.5">
      <c r="A67" s="182" t="s">
        <v>72</v>
      </c>
      <c r="B67" s="26" t="s">
        <v>73</v>
      </c>
      <c r="C67" s="30"/>
      <c r="D67" s="15" t="s">
        <v>74</v>
      </c>
      <c r="E67" s="27" t="s">
        <v>73</v>
      </c>
      <c r="F67" s="250"/>
      <c r="G67" s="250"/>
      <c r="H67" s="16" t="s">
        <v>75</v>
      </c>
    </row>
    <row r="68" spans="1:8" ht="13.5">
      <c r="A68" s="182"/>
      <c r="B68" s="29" t="s">
        <v>76</v>
      </c>
      <c r="C68" s="251"/>
      <c r="D68" s="251"/>
      <c r="E68" s="22" t="s">
        <v>77</v>
      </c>
      <c r="F68" s="22"/>
      <c r="G68" s="22"/>
      <c r="H68" s="23"/>
    </row>
    <row r="69" spans="1:8" ht="13.5">
      <c r="A69" s="182"/>
      <c r="B69" s="14" t="s">
        <v>82</v>
      </c>
      <c r="C69" s="15"/>
      <c r="D69" s="250"/>
      <c r="E69" s="250"/>
      <c r="F69" s="250"/>
      <c r="G69" s="250"/>
      <c r="H69" s="32" t="s">
        <v>83</v>
      </c>
    </row>
    <row r="70" spans="1:8" ht="13.5">
      <c r="A70" s="182"/>
      <c r="B70" s="29" t="s">
        <v>73</v>
      </c>
      <c r="C70" s="31"/>
      <c r="D70" s="22" t="s">
        <v>79</v>
      </c>
      <c r="E70" s="28" t="s">
        <v>76</v>
      </c>
      <c r="F70" s="251"/>
      <c r="G70" s="251"/>
      <c r="H70" s="23" t="s">
        <v>77</v>
      </c>
    </row>
    <row r="71" spans="1:8" ht="13.5">
      <c r="A71" s="130"/>
      <c r="B71" s="260"/>
      <c r="C71" s="260"/>
      <c r="D71" s="260"/>
      <c r="E71" s="260"/>
      <c r="F71" s="260"/>
      <c r="G71" s="260"/>
      <c r="H71" s="260"/>
    </row>
    <row r="72" spans="1:8" ht="13.5">
      <c r="A72" s="265" t="s">
        <v>249</v>
      </c>
      <c r="B72" s="266"/>
      <c r="C72" s="266"/>
      <c r="D72" s="266"/>
      <c r="E72" s="18"/>
      <c r="F72" s="18"/>
      <c r="G72" s="18"/>
      <c r="H72" s="19"/>
    </row>
    <row r="73" spans="1:8" ht="13.5">
      <c r="A73" s="126" t="s">
        <v>251</v>
      </c>
      <c r="B73" s="262" t="s">
        <v>253</v>
      </c>
      <c r="C73" s="263"/>
      <c r="D73" s="263"/>
      <c r="E73" s="264"/>
      <c r="F73" s="182" t="s">
        <v>250</v>
      </c>
      <c r="G73" s="182"/>
      <c r="H73" s="182"/>
    </row>
    <row r="74" spans="1:8" ht="27" customHeight="1">
      <c r="A74" s="131" t="s">
        <v>252</v>
      </c>
      <c r="B74" s="257"/>
      <c r="C74" s="258"/>
      <c r="D74" s="258"/>
      <c r="E74" s="259"/>
      <c r="F74" s="257"/>
      <c r="G74" s="258"/>
      <c r="H74" s="259"/>
    </row>
    <row r="75" spans="1:8" ht="27" customHeight="1">
      <c r="A75" s="131" t="s">
        <v>252</v>
      </c>
      <c r="B75" s="257"/>
      <c r="C75" s="258"/>
      <c r="D75" s="258"/>
      <c r="E75" s="259"/>
      <c r="F75" s="257"/>
      <c r="G75" s="258"/>
      <c r="H75" s="259"/>
    </row>
    <row r="76" spans="1:8" ht="27" customHeight="1">
      <c r="A76" s="131" t="s">
        <v>252</v>
      </c>
      <c r="B76" s="257"/>
      <c r="C76" s="258"/>
      <c r="D76" s="258"/>
      <c r="E76" s="259"/>
      <c r="F76" s="257"/>
      <c r="G76" s="258"/>
      <c r="H76" s="259"/>
    </row>
    <row r="77" spans="1:8" ht="27" customHeight="1">
      <c r="A77" s="131" t="s">
        <v>252</v>
      </c>
      <c r="B77" s="257"/>
      <c r="C77" s="258"/>
      <c r="D77" s="258"/>
      <c r="E77" s="259"/>
      <c r="F77" s="257"/>
      <c r="G77" s="258"/>
      <c r="H77" s="259"/>
    </row>
    <row r="78" spans="1:8" ht="13.5">
      <c r="A78" s="17"/>
      <c r="B78" s="18"/>
      <c r="C78" s="18"/>
      <c r="D78" s="18"/>
      <c r="E78" s="18"/>
      <c r="F78" s="18"/>
      <c r="G78" s="18"/>
      <c r="H78" s="19"/>
    </row>
    <row r="79" spans="1:8" ht="13.5">
      <c r="A79" s="17"/>
      <c r="B79" s="18"/>
      <c r="C79" s="18"/>
      <c r="D79" s="18"/>
      <c r="E79" s="18"/>
      <c r="F79" s="18"/>
      <c r="G79" s="18"/>
      <c r="H79" s="19"/>
    </row>
    <row r="80" spans="1:8" ht="13.5">
      <c r="A80" s="17"/>
      <c r="B80" s="18"/>
      <c r="C80" s="18"/>
      <c r="D80" s="18"/>
      <c r="E80" s="18"/>
      <c r="F80" s="18"/>
      <c r="G80" s="18"/>
      <c r="H80" s="19"/>
    </row>
    <row r="81" spans="1:8" ht="13.5">
      <c r="A81" s="17"/>
      <c r="B81" s="18"/>
      <c r="C81" s="18"/>
      <c r="D81" s="18"/>
      <c r="E81" s="18"/>
      <c r="F81" s="18"/>
      <c r="G81" s="18"/>
      <c r="H81" s="19"/>
    </row>
    <row r="82" spans="1:8" ht="13.5">
      <c r="A82" s="17"/>
      <c r="B82" s="18"/>
      <c r="C82" s="18"/>
      <c r="D82" s="18"/>
      <c r="E82" s="18"/>
      <c r="F82" s="18"/>
      <c r="G82" s="18"/>
      <c r="H82" s="19"/>
    </row>
    <row r="83" spans="1:8" ht="13.5">
      <c r="A83" s="17"/>
      <c r="B83" s="18"/>
      <c r="C83" s="18"/>
      <c r="D83" s="18"/>
      <c r="E83" s="18"/>
      <c r="F83" s="18"/>
      <c r="G83" s="18"/>
      <c r="H83" s="19"/>
    </row>
    <row r="84" spans="1:8" ht="13.5">
      <c r="A84" s="17"/>
      <c r="B84" s="18"/>
      <c r="C84" s="18"/>
      <c r="D84" s="18"/>
      <c r="E84" s="18"/>
      <c r="F84" s="18"/>
      <c r="G84" s="18"/>
      <c r="H84" s="19"/>
    </row>
    <row r="85" spans="1:8" ht="13.5">
      <c r="A85" s="17"/>
      <c r="B85" s="18"/>
      <c r="C85" s="18"/>
      <c r="D85" s="18"/>
      <c r="E85" s="18"/>
      <c r="F85" s="18"/>
      <c r="G85" s="18"/>
      <c r="H85" s="19"/>
    </row>
    <row r="86" spans="1:8" ht="13.5">
      <c r="A86" s="17"/>
      <c r="B86" s="18"/>
      <c r="C86" s="18"/>
      <c r="D86" s="18"/>
      <c r="E86" s="18"/>
      <c r="F86" s="18"/>
      <c r="G86" s="18"/>
      <c r="H86" s="19"/>
    </row>
    <row r="87" spans="1:8" ht="13.5">
      <c r="A87" s="17"/>
      <c r="B87" s="18"/>
      <c r="C87" s="18"/>
      <c r="D87" s="18"/>
      <c r="E87" s="18"/>
      <c r="F87" s="18"/>
      <c r="G87" s="18"/>
      <c r="H87" s="19"/>
    </row>
    <row r="88" spans="1:8" ht="13.5">
      <c r="A88" s="17"/>
      <c r="B88" s="18"/>
      <c r="C88" s="18"/>
      <c r="D88" s="18"/>
      <c r="E88" s="18"/>
      <c r="F88" s="18"/>
      <c r="G88" s="18"/>
      <c r="H88" s="19"/>
    </row>
    <row r="89" spans="1:8" ht="13.5">
      <c r="A89" s="17"/>
      <c r="B89" s="18"/>
      <c r="C89" s="18"/>
      <c r="D89" s="18"/>
      <c r="E89" s="18"/>
      <c r="F89" s="18"/>
      <c r="G89" s="18"/>
      <c r="H89" s="19"/>
    </row>
    <row r="90" spans="1:8" ht="13.5">
      <c r="A90" s="17"/>
      <c r="B90" s="18"/>
      <c r="C90" s="18"/>
      <c r="D90" s="18"/>
      <c r="E90" s="18"/>
      <c r="F90" s="18"/>
      <c r="G90" s="18"/>
      <c r="H90" s="19"/>
    </row>
    <row r="91" spans="1:8" ht="13.5">
      <c r="A91" s="17"/>
      <c r="B91" s="18"/>
      <c r="C91" s="18"/>
      <c r="D91" s="18"/>
      <c r="E91" s="18"/>
      <c r="F91" s="18"/>
      <c r="G91" s="18"/>
      <c r="H91" s="19"/>
    </row>
    <row r="92" spans="1:8" ht="13.5">
      <c r="A92" s="17"/>
      <c r="B92" s="18"/>
      <c r="C92" s="18"/>
      <c r="D92" s="18"/>
      <c r="E92" s="18"/>
      <c r="F92" s="18"/>
      <c r="G92" s="18"/>
      <c r="H92" s="19"/>
    </row>
    <row r="93" spans="1:8" ht="13.5">
      <c r="A93" s="17"/>
      <c r="B93" s="18"/>
      <c r="C93" s="18"/>
      <c r="D93" s="18"/>
      <c r="E93" s="18"/>
      <c r="F93" s="18"/>
      <c r="G93" s="18"/>
      <c r="H93" s="19"/>
    </row>
    <row r="94" spans="1:8" ht="13.5">
      <c r="A94" s="17"/>
      <c r="B94" s="18"/>
      <c r="C94" s="18"/>
      <c r="D94" s="18"/>
      <c r="E94" s="18"/>
      <c r="F94" s="18"/>
      <c r="G94" s="18"/>
      <c r="H94" s="19"/>
    </row>
    <row r="95" spans="1:8" ht="13.5">
      <c r="A95" s="17"/>
      <c r="B95" s="18"/>
      <c r="C95" s="18"/>
      <c r="D95" s="18"/>
      <c r="E95" s="18"/>
      <c r="F95" s="18"/>
      <c r="G95" s="18"/>
      <c r="H95" s="19"/>
    </row>
    <row r="96" spans="1:8" ht="13.5">
      <c r="A96" s="17"/>
      <c r="B96" s="18"/>
      <c r="C96" s="18"/>
      <c r="D96" s="18"/>
      <c r="E96" s="18"/>
      <c r="F96" s="18"/>
      <c r="G96" s="18"/>
      <c r="H96" s="19"/>
    </row>
    <row r="97" spans="1:8" ht="13.5">
      <c r="A97" s="21"/>
      <c r="B97" s="22"/>
      <c r="C97" s="22"/>
      <c r="D97" s="22"/>
      <c r="E97" s="22"/>
      <c r="F97" s="22"/>
      <c r="G97" s="22"/>
      <c r="H97" s="23"/>
    </row>
    <row r="99" spans="1:8" ht="13.5">
      <c r="A99" s="14" t="s">
        <v>62</v>
      </c>
      <c r="B99" s="15"/>
      <c r="C99" s="15"/>
      <c r="D99" s="15"/>
      <c r="E99" s="15"/>
      <c r="F99" s="15"/>
      <c r="G99" s="15"/>
      <c r="H99" s="16"/>
    </row>
    <row r="100" spans="1:8" ht="13.5">
      <c r="A100" s="17"/>
      <c r="B100" s="18"/>
      <c r="C100" s="18"/>
      <c r="D100" s="18"/>
      <c r="E100" s="18"/>
      <c r="F100" s="18"/>
      <c r="G100" s="18"/>
      <c r="H100" s="19"/>
    </row>
    <row r="101" spans="1:8" ht="13.5">
      <c r="A101" s="17"/>
      <c r="B101" s="18"/>
      <c r="C101" s="18"/>
      <c r="D101" s="18"/>
      <c r="E101" s="18"/>
      <c r="F101" s="18"/>
      <c r="G101" s="18"/>
      <c r="H101" s="19"/>
    </row>
    <row r="102" spans="1:8" ht="13.5">
      <c r="A102" s="17"/>
      <c r="B102" s="18"/>
      <c r="C102" s="18"/>
      <c r="D102" s="18"/>
      <c r="E102" s="18"/>
      <c r="F102" s="18"/>
      <c r="G102" s="18"/>
      <c r="H102" s="19"/>
    </row>
    <row r="103" spans="1:8" ht="18.75">
      <c r="A103" s="228" t="s">
        <v>63</v>
      </c>
      <c r="B103" s="229"/>
      <c r="C103" s="229"/>
      <c r="D103" s="229"/>
      <c r="E103" s="229"/>
      <c r="F103" s="229"/>
      <c r="G103" s="229"/>
      <c r="H103" s="230"/>
    </row>
    <row r="104" spans="1:8" ht="13.5">
      <c r="A104" s="17"/>
      <c r="B104" s="18"/>
      <c r="C104" s="18"/>
      <c r="D104" s="18"/>
      <c r="E104" s="18"/>
      <c r="F104" s="18"/>
      <c r="G104" s="18"/>
      <c r="H104" s="19"/>
    </row>
    <row r="105" spans="1:8" ht="13.5">
      <c r="A105" s="17"/>
      <c r="B105" s="18"/>
      <c r="C105" s="18"/>
      <c r="D105" s="18"/>
      <c r="E105" s="18"/>
      <c r="F105" s="18"/>
      <c r="G105" s="18"/>
      <c r="H105" s="19"/>
    </row>
    <row r="106" spans="1:8" ht="13.5">
      <c r="A106" s="17" t="s">
        <v>64</v>
      </c>
      <c r="B106" s="18"/>
      <c r="C106" s="18"/>
      <c r="D106" s="18"/>
      <c r="E106" s="18"/>
      <c r="F106" s="18"/>
      <c r="G106" s="18"/>
      <c r="H106" s="19"/>
    </row>
    <row r="107" spans="1:8" ht="13.5">
      <c r="A107" s="17" t="s">
        <v>65</v>
      </c>
      <c r="B107" s="18"/>
      <c r="C107" s="18"/>
      <c r="D107" s="18"/>
      <c r="E107" s="18"/>
      <c r="F107" s="18"/>
      <c r="G107" s="18"/>
      <c r="H107" s="19"/>
    </row>
    <row r="108" spans="1:8" ht="13.5">
      <c r="A108" s="17" t="s">
        <v>66</v>
      </c>
      <c r="B108" s="255" t="s">
        <v>67</v>
      </c>
      <c r="C108" s="186"/>
      <c r="D108" s="252">
        <v>41557</v>
      </c>
      <c r="E108" s="253"/>
      <c r="F108" s="254"/>
      <c r="G108" s="18" t="s">
        <v>69</v>
      </c>
      <c r="H108" s="19"/>
    </row>
    <row r="109" spans="1:8" ht="13.5">
      <c r="A109" s="17"/>
      <c r="B109" s="255" t="s">
        <v>68</v>
      </c>
      <c r="C109" s="186"/>
      <c r="D109" s="217" t="s">
        <v>118</v>
      </c>
      <c r="E109" s="256"/>
      <c r="F109" s="18" t="s">
        <v>69</v>
      </c>
      <c r="G109" s="18"/>
      <c r="H109" s="19"/>
    </row>
    <row r="110" spans="1:8" ht="13.5">
      <c r="A110" s="17"/>
      <c r="B110" s="18"/>
      <c r="C110" s="18"/>
      <c r="D110" s="18"/>
      <c r="E110" s="18"/>
      <c r="F110" s="18"/>
      <c r="G110" s="18"/>
      <c r="H110" s="19"/>
    </row>
    <row r="111" spans="1:8" ht="13.5">
      <c r="A111" s="17"/>
      <c r="B111" s="18"/>
      <c r="C111" s="18"/>
      <c r="D111" s="18"/>
      <c r="E111" s="18"/>
      <c r="F111" s="18"/>
      <c r="G111" s="18"/>
      <c r="H111" s="19"/>
    </row>
    <row r="112" spans="1:8" ht="13.5">
      <c r="A112" s="17" t="s">
        <v>70</v>
      </c>
      <c r="B112" s="18"/>
      <c r="C112" s="18"/>
      <c r="D112" s="18"/>
      <c r="E112" s="18"/>
      <c r="F112" s="18"/>
      <c r="G112" s="18"/>
      <c r="H112" s="19"/>
    </row>
    <row r="113" spans="1:8" ht="27">
      <c r="A113" s="97" t="s">
        <v>80</v>
      </c>
      <c r="B113" s="210"/>
      <c r="C113" s="211"/>
      <c r="D113" s="211"/>
      <c r="E113" s="211"/>
      <c r="F113" s="211"/>
      <c r="G113" s="211"/>
      <c r="H113" s="212"/>
    </row>
    <row r="114" spans="1:8" ht="43.5">
      <c r="A114" s="25" t="s">
        <v>81</v>
      </c>
      <c r="B114" s="210"/>
      <c r="C114" s="211"/>
      <c r="D114" s="211"/>
      <c r="E114" s="211"/>
      <c r="F114" s="211"/>
      <c r="G114" s="211"/>
      <c r="H114" s="212"/>
    </row>
    <row r="115" spans="1:8" ht="13.5">
      <c r="A115" s="98" t="s">
        <v>71</v>
      </c>
      <c r="B115" s="219"/>
      <c r="C115" s="249"/>
      <c r="D115" s="249"/>
      <c r="E115" s="249"/>
      <c r="F115" s="249"/>
      <c r="G115" s="249"/>
      <c r="H115" s="220"/>
    </row>
    <row r="116" spans="1:8" ht="13.5">
      <c r="A116" s="182" t="s">
        <v>72</v>
      </c>
      <c r="B116" s="26" t="s">
        <v>73</v>
      </c>
      <c r="C116" s="30"/>
      <c r="D116" s="15" t="s">
        <v>74</v>
      </c>
      <c r="E116" s="27" t="s">
        <v>73</v>
      </c>
      <c r="F116" s="250"/>
      <c r="G116" s="250"/>
      <c r="H116" s="16" t="s">
        <v>75</v>
      </c>
    </row>
    <row r="117" spans="1:8" ht="13.5">
      <c r="A117" s="182"/>
      <c r="B117" s="29" t="s">
        <v>76</v>
      </c>
      <c r="C117" s="251"/>
      <c r="D117" s="251"/>
      <c r="E117" s="22" t="s">
        <v>77</v>
      </c>
      <c r="F117" s="22"/>
      <c r="G117" s="22"/>
      <c r="H117" s="23"/>
    </row>
    <row r="118" spans="1:8" ht="13.5">
      <c r="A118" s="182"/>
      <c r="B118" s="14" t="s">
        <v>82</v>
      </c>
      <c r="C118" s="15"/>
      <c r="D118" s="250"/>
      <c r="E118" s="250"/>
      <c r="F118" s="250"/>
      <c r="G118" s="250"/>
      <c r="H118" s="32" t="s">
        <v>83</v>
      </c>
    </row>
    <row r="119" spans="1:8" ht="13.5">
      <c r="A119" s="182"/>
      <c r="B119" s="29" t="s">
        <v>73</v>
      </c>
      <c r="C119" s="31"/>
      <c r="D119" s="22" t="s">
        <v>79</v>
      </c>
      <c r="E119" s="28" t="s">
        <v>76</v>
      </c>
      <c r="F119" s="251"/>
      <c r="G119" s="251"/>
      <c r="H119" s="23" t="s">
        <v>77</v>
      </c>
    </row>
    <row r="120" spans="1:8" ht="13.5">
      <c r="A120" s="130"/>
      <c r="B120" s="260"/>
      <c r="C120" s="260"/>
      <c r="D120" s="260"/>
      <c r="E120" s="260"/>
      <c r="F120" s="260"/>
      <c r="G120" s="260"/>
      <c r="H120" s="260"/>
    </row>
    <row r="121" spans="1:8" ht="13.5">
      <c r="A121" s="265" t="s">
        <v>249</v>
      </c>
      <c r="B121" s="266"/>
      <c r="C121" s="266"/>
      <c r="D121" s="266"/>
      <c r="E121" s="18"/>
      <c r="F121" s="18"/>
      <c r="G121" s="18"/>
      <c r="H121" s="19"/>
    </row>
    <row r="122" spans="1:8" ht="13.5">
      <c r="A122" s="126" t="s">
        <v>251</v>
      </c>
      <c r="B122" s="262" t="s">
        <v>253</v>
      </c>
      <c r="C122" s="263"/>
      <c r="D122" s="263"/>
      <c r="E122" s="264"/>
      <c r="F122" s="182" t="s">
        <v>250</v>
      </c>
      <c r="G122" s="182"/>
      <c r="H122" s="182"/>
    </row>
    <row r="123" spans="1:8" ht="27" customHeight="1">
      <c r="A123" s="131" t="s">
        <v>252</v>
      </c>
      <c r="B123" s="257"/>
      <c r="C123" s="258"/>
      <c r="D123" s="258"/>
      <c r="E123" s="259"/>
      <c r="F123" s="257"/>
      <c r="G123" s="258"/>
      <c r="H123" s="259"/>
    </row>
    <row r="124" spans="1:8" ht="27" customHeight="1">
      <c r="A124" s="131" t="s">
        <v>252</v>
      </c>
      <c r="B124" s="257"/>
      <c r="C124" s="258"/>
      <c r="D124" s="258"/>
      <c r="E124" s="259"/>
      <c r="F124" s="257"/>
      <c r="G124" s="258"/>
      <c r="H124" s="259"/>
    </row>
    <row r="125" spans="1:8" ht="27" customHeight="1">
      <c r="A125" s="131" t="s">
        <v>252</v>
      </c>
      <c r="B125" s="257"/>
      <c r="C125" s="258"/>
      <c r="D125" s="258"/>
      <c r="E125" s="259"/>
      <c r="F125" s="257"/>
      <c r="G125" s="258"/>
      <c r="H125" s="259"/>
    </row>
    <row r="126" spans="1:8" ht="27" customHeight="1">
      <c r="A126" s="131" t="s">
        <v>252</v>
      </c>
      <c r="B126" s="257"/>
      <c r="C126" s="258"/>
      <c r="D126" s="258"/>
      <c r="E126" s="259"/>
      <c r="F126" s="257"/>
      <c r="G126" s="258"/>
      <c r="H126" s="259"/>
    </row>
    <row r="127" spans="1:8" ht="13.5">
      <c r="A127" s="17"/>
      <c r="B127" s="18"/>
      <c r="C127" s="18"/>
      <c r="D127" s="18"/>
      <c r="E127" s="18"/>
      <c r="F127" s="18"/>
      <c r="G127" s="18"/>
      <c r="H127" s="19"/>
    </row>
    <row r="128" spans="1:8" ht="13.5">
      <c r="A128" s="17"/>
      <c r="B128" s="18"/>
      <c r="C128" s="18"/>
      <c r="D128" s="18"/>
      <c r="E128" s="18"/>
      <c r="F128" s="18"/>
      <c r="G128" s="18"/>
      <c r="H128" s="19"/>
    </row>
    <row r="129" spans="1:8" ht="13.5">
      <c r="A129" s="17"/>
      <c r="B129" s="18"/>
      <c r="C129" s="18"/>
      <c r="D129" s="18"/>
      <c r="E129" s="18"/>
      <c r="F129" s="18"/>
      <c r="G129" s="18"/>
      <c r="H129" s="19"/>
    </row>
    <row r="130" spans="1:8" ht="13.5">
      <c r="A130" s="17"/>
      <c r="B130" s="18"/>
      <c r="C130" s="18"/>
      <c r="D130" s="18"/>
      <c r="E130" s="18"/>
      <c r="F130" s="18"/>
      <c r="G130" s="18"/>
      <c r="H130" s="19"/>
    </row>
    <row r="131" spans="1:8" ht="13.5">
      <c r="A131" s="17"/>
      <c r="B131" s="18"/>
      <c r="C131" s="18"/>
      <c r="D131" s="18"/>
      <c r="E131" s="18"/>
      <c r="F131" s="18"/>
      <c r="G131" s="18"/>
      <c r="H131" s="19"/>
    </row>
    <row r="132" spans="1:8" ht="13.5">
      <c r="A132" s="17"/>
      <c r="B132" s="18"/>
      <c r="C132" s="18"/>
      <c r="D132" s="18"/>
      <c r="E132" s="18"/>
      <c r="F132" s="18"/>
      <c r="G132" s="18"/>
      <c r="H132" s="19"/>
    </row>
    <row r="133" spans="1:8" ht="13.5">
      <c r="A133" s="17"/>
      <c r="B133" s="18"/>
      <c r="C133" s="18"/>
      <c r="D133" s="18"/>
      <c r="E133" s="18"/>
      <c r="F133" s="18"/>
      <c r="G133" s="18"/>
      <c r="H133" s="19"/>
    </row>
    <row r="134" spans="1:8" ht="13.5">
      <c r="A134" s="17"/>
      <c r="B134" s="18"/>
      <c r="C134" s="18"/>
      <c r="D134" s="18"/>
      <c r="E134" s="18"/>
      <c r="F134" s="18"/>
      <c r="G134" s="18"/>
      <c r="H134" s="19"/>
    </row>
    <row r="135" spans="1:8" ht="13.5">
      <c r="A135" s="17"/>
      <c r="B135" s="18"/>
      <c r="C135" s="18"/>
      <c r="D135" s="18"/>
      <c r="E135" s="18"/>
      <c r="F135" s="18"/>
      <c r="G135" s="18"/>
      <c r="H135" s="19"/>
    </row>
    <row r="136" spans="1:8" ht="13.5">
      <c r="A136" s="17"/>
      <c r="B136" s="18"/>
      <c r="C136" s="18"/>
      <c r="D136" s="18"/>
      <c r="E136" s="18"/>
      <c r="F136" s="18"/>
      <c r="G136" s="18"/>
      <c r="H136" s="19"/>
    </row>
    <row r="137" spans="1:8" ht="13.5">
      <c r="A137" s="17"/>
      <c r="B137" s="18"/>
      <c r="C137" s="18"/>
      <c r="D137" s="18"/>
      <c r="E137" s="18"/>
      <c r="F137" s="18"/>
      <c r="G137" s="18"/>
      <c r="H137" s="19"/>
    </row>
    <row r="138" spans="1:8" ht="13.5">
      <c r="A138" s="17"/>
      <c r="B138" s="18"/>
      <c r="C138" s="18"/>
      <c r="D138" s="18"/>
      <c r="E138" s="18"/>
      <c r="F138" s="18"/>
      <c r="G138" s="18"/>
      <c r="H138" s="19"/>
    </row>
    <row r="139" spans="1:8" ht="13.5">
      <c r="A139" s="17"/>
      <c r="B139" s="18"/>
      <c r="C139" s="18"/>
      <c r="D139" s="18"/>
      <c r="E139" s="18"/>
      <c r="F139" s="18"/>
      <c r="G139" s="18"/>
      <c r="H139" s="19"/>
    </row>
    <row r="140" spans="1:8" ht="13.5">
      <c r="A140" s="17"/>
      <c r="B140" s="18"/>
      <c r="C140" s="18"/>
      <c r="D140" s="18"/>
      <c r="E140" s="18"/>
      <c r="F140" s="18"/>
      <c r="G140" s="18"/>
      <c r="H140" s="19"/>
    </row>
    <row r="141" spans="1:8" ht="13.5">
      <c r="A141" s="17"/>
      <c r="B141" s="18"/>
      <c r="C141" s="18"/>
      <c r="D141" s="18"/>
      <c r="E141" s="18"/>
      <c r="F141" s="18"/>
      <c r="G141" s="18"/>
      <c r="H141" s="19"/>
    </row>
    <row r="142" spans="1:8" ht="13.5">
      <c r="A142" s="17"/>
      <c r="B142" s="18"/>
      <c r="C142" s="18"/>
      <c r="D142" s="18"/>
      <c r="E142" s="18"/>
      <c r="F142" s="18"/>
      <c r="G142" s="18"/>
      <c r="H142" s="19"/>
    </row>
    <row r="143" spans="1:8" ht="13.5">
      <c r="A143" s="17"/>
      <c r="B143" s="18"/>
      <c r="C143" s="18"/>
      <c r="D143" s="18"/>
      <c r="E143" s="18"/>
      <c r="F143" s="18"/>
      <c r="G143" s="18"/>
      <c r="H143" s="19"/>
    </row>
    <row r="144" spans="1:8" ht="13.5">
      <c r="A144" s="17"/>
      <c r="B144" s="18"/>
      <c r="C144" s="18"/>
      <c r="D144" s="18"/>
      <c r="E144" s="18"/>
      <c r="F144" s="18"/>
      <c r="G144" s="18"/>
      <c r="H144" s="19"/>
    </row>
    <row r="145" spans="1:8" ht="13.5">
      <c r="A145" s="17"/>
      <c r="B145" s="18"/>
      <c r="C145" s="18"/>
      <c r="D145" s="18"/>
      <c r="E145" s="18"/>
      <c r="F145" s="18"/>
      <c r="G145" s="18"/>
      <c r="H145" s="19"/>
    </row>
    <row r="146" spans="1:8" ht="13.5">
      <c r="A146" s="21"/>
      <c r="B146" s="22"/>
      <c r="C146" s="22"/>
      <c r="D146" s="22"/>
      <c r="E146" s="22"/>
      <c r="F146" s="22"/>
      <c r="G146" s="22"/>
      <c r="H146" s="23"/>
    </row>
    <row r="148" spans="1:8" ht="13.5">
      <c r="A148" s="14" t="s">
        <v>62</v>
      </c>
      <c r="B148" s="15"/>
      <c r="C148" s="15"/>
      <c r="D148" s="15"/>
      <c r="E148" s="15"/>
      <c r="F148" s="15"/>
      <c r="G148" s="15"/>
      <c r="H148" s="16"/>
    </row>
    <row r="149" spans="1:8" ht="13.5">
      <c r="A149" s="17"/>
      <c r="B149" s="18"/>
      <c r="C149" s="18"/>
      <c r="D149" s="18"/>
      <c r="E149" s="18"/>
      <c r="F149" s="18"/>
      <c r="G149" s="18"/>
      <c r="H149" s="19"/>
    </row>
    <row r="150" spans="1:8" ht="13.5">
      <c r="A150" s="17"/>
      <c r="B150" s="18"/>
      <c r="C150" s="18"/>
      <c r="D150" s="18"/>
      <c r="E150" s="18"/>
      <c r="F150" s="18"/>
      <c r="G150" s="18"/>
      <c r="H150" s="19"/>
    </row>
    <row r="151" spans="1:8" ht="13.5">
      <c r="A151" s="17"/>
      <c r="B151" s="18"/>
      <c r="C151" s="18"/>
      <c r="D151" s="18"/>
      <c r="E151" s="18"/>
      <c r="F151" s="18"/>
      <c r="G151" s="18"/>
      <c r="H151" s="19"/>
    </row>
    <row r="152" spans="1:8" ht="18.75">
      <c r="A152" s="228" t="s">
        <v>63</v>
      </c>
      <c r="B152" s="229"/>
      <c r="C152" s="229"/>
      <c r="D152" s="229"/>
      <c r="E152" s="229"/>
      <c r="F152" s="229"/>
      <c r="G152" s="229"/>
      <c r="H152" s="230"/>
    </row>
    <row r="153" spans="1:8" ht="13.5">
      <c r="A153" s="17"/>
      <c r="B153" s="18"/>
      <c r="C153" s="18"/>
      <c r="D153" s="18"/>
      <c r="E153" s="18"/>
      <c r="F153" s="18"/>
      <c r="G153" s="18"/>
      <c r="H153" s="19"/>
    </row>
    <row r="154" spans="1:8" ht="13.5">
      <c r="A154" s="17"/>
      <c r="B154" s="18"/>
      <c r="C154" s="18"/>
      <c r="D154" s="18"/>
      <c r="E154" s="18"/>
      <c r="F154" s="18"/>
      <c r="G154" s="18"/>
      <c r="H154" s="19"/>
    </row>
    <row r="155" spans="1:8" ht="13.5">
      <c r="A155" s="17" t="s">
        <v>64</v>
      </c>
      <c r="B155" s="18"/>
      <c r="C155" s="18"/>
      <c r="D155" s="18"/>
      <c r="E155" s="18"/>
      <c r="F155" s="18"/>
      <c r="G155" s="18"/>
      <c r="H155" s="19"/>
    </row>
    <row r="156" spans="1:8" ht="13.5">
      <c r="A156" s="17" t="s">
        <v>65</v>
      </c>
      <c r="B156" s="18"/>
      <c r="C156" s="18"/>
      <c r="D156" s="18"/>
      <c r="E156" s="18"/>
      <c r="F156" s="18"/>
      <c r="G156" s="18"/>
      <c r="H156" s="19"/>
    </row>
    <row r="157" spans="1:8" ht="13.5">
      <c r="A157" s="17" t="s">
        <v>66</v>
      </c>
      <c r="B157" s="255" t="s">
        <v>67</v>
      </c>
      <c r="C157" s="186"/>
      <c r="D157" s="252">
        <v>41557</v>
      </c>
      <c r="E157" s="253"/>
      <c r="F157" s="254"/>
      <c r="G157" s="18" t="s">
        <v>69</v>
      </c>
      <c r="H157" s="19"/>
    </row>
    <row r="158" spans="1:8" ht="13.5">
      <c r="A158" s="17"/>
      <c r="B158" s="255" t="s">
        <v>68</v>
      </c>
      <c r="C158" s="186"/>
      <c r="D158" s="217" t="s">
        <v>118</v>
      </c>
      <c r="E158" s="256"/>
      <c r="F158" s="18" t="s">
        <v>69</v>
      </c>
      <c r="G158" s="18"/>
      <c r="H158" s="19"/>
    </row>
    <row r="159" spans="1:8" ht="13.5">
      <c r="A159" s="17"/>
      <c r="B159" s="18"/>
      <c r="C159" s="18"/>
      <c r="D159" s="18"/>
      <c r="E159" s="18"/>
      <c r="F159" s="18"/>
      <c r="G159" s="18"/>
      <c r="H159" s="19"/>
    </row>
    <row r="160" spans="1:8" ht="13.5">
      <c r="A160" s="17"/>
      <c r="B160" s="18"/>
      <c r="C160" s="18"/>
      <c r="D160" s="18"/>
      <c r="E160" s="18"/>
      <c r="F160" s="18"/>
      <c r="G160" s="18"/>
      <c r="H160" s="19"/>
    </row>
    <row r="161" spans="1:8" ht="13.5">
      <c r="A161" s="17" t="s">
        <v>70</v>
      </c>
      <c r="B161" s="18"/>
      <c r="C161" s="18"/>
      <c r="D161" s="18"/>
      <c r="E161" s="18"/>
      <c r="F161" s="18"/>
      <c r="G161" s="18"/>
      <c r="H161" s="19"/>
    </row>
    <row r="162" spans="1:8" ht="27">
      <c r="A162" s="97" t="s">
        <v>80</v>
      </c>
      <c r="B162" s="210"/>
      <c r="C162" s="211"/>
      <c r="D162" s="211"/>
      <c r="E162" s="211"/>
      <c r="F162" s="211"/>
      <c r="G162" s="211"/>
      <c r="H162" s="212"/>
    </row>
    <row r="163" spans="1:8" ht="43.5">
      <c r="A163" s="25" t="s">
        <v>81</v>
      </c>
      <c r="B163" s="210"/>
      <c r="C163" s="211"/>
      <c r="D163" s="211"/>
      <c r="E163" s="211"/>
      <c r="F163" s="211"/>
      <c r="G163" s="211"/>
      <c r="H163" s="212"/>
    </row>
    <row r="164" spans="1:8" ht="13.5">
      <c r="A164" s="98" t="s">
        <v>71</v>
      </c>
      <c r="B164" s="219"/>
      <c r="C164" s="249"/>
      <c r="D164" s="249"/>
      <c r="E164" s="249"/>
      <c r="F164" s="249"/>
      <c r="G164" s="249"/>
      <c r="H164" s="220"/>
    </row>
    <row r="165" spans="1:8" ht="13.5">
      <c r="A165" s="182" t="s">
        <v>72</v>
      </c>
      <c r="B165" s="26" t="s">
        <v>73</v>
      </c>
      <c r="C165" s="30"/>
      <c r="D165" s="15" t="s">
        <v>74</v>
      </c>
      <c r="E165" s="27" t="s">
        <v>73</v>
      </c>
      <c r="F165" s="250"/>
      <c r="G165" s="250"/>
      <c r="H165" s="16" t="s">
        <v>75</v>
      </c>
    </row>
    <row r="166" spans="1:8" ht="13.5">
      <c r="A166" s="182"/>
      <c r="B166" s="29" t="s">
        <v>76</v>
      </c>
      <c r="C166" s="251"/>
      <c r="D166" s="251"/>
      <c r="E166" s="22" t="s">
        <v>77</v>
      </c>
      <c r="F166" s="22"/>
      <c r="G166" s="22"/>
      <c r="H166" s="23"/>
    </row>
    <row r="167" spans="1:8" ht="13.5">
      <c r="A167" s="182"/>
      <c r="B167" s="14" t="s">
        <v>82</v>
      </c>
      <c r="C167" s="15"/>
      <c r="D167" s="250"/>
      <c r="E167" s="250"/>
      <c r="F167" s="250"/>
      <c r="G167" s="250"/>
      <c r="H167" s="32" t="s">
        <v>83</v>
      </c>
    </row>
    <row r="168" spans="1:8" ht="13.5">
      <c r="A168" s="182"/>
      <c r="B168" s="29" t="s">
        <v>73</v>
      </c>
      <c r="C168" s="31"/>
      <c r="D168" s="22" t="s">
        <v>79</v>
      </c>
      <c r="E168" s="28" t="s">
        <v>76</v>
      </c>
      <c r="F168" s="251"/>
      <c r="G168" s="251"/>
      <c r="H168" s="23" t="s">
        <v>77</v>
      </c>
    </row>
    <row r="169" spans="1:8" ht="13.5">
      <c r="A169" s="130"/>
      <c r="B169" s="260"/>
      <c r="C169" s="260"/>
      <c r="D169" s="260"/>
      <c r="E169" s="260"/>
      <c r="F169" s="260"/>
      <c r="G169" s="260"/>
      <c r="H169" s="260"/>
    </row>
    <row r="170" spans="1:8" ht="13.5">
      <c r="A170" s="265" t="s">
        <v>249</v>
      </c>
      <c r="B170" s="266"/>
      <c r="C170" s="266"/>
      <c r="D170" s="266"/>
      <c r="E170" s="18"/>
      <c r="F170" s="18"/>
      <c r="G170" s="18"/>
      <c r="H170" s="19"/>
    </row>
    <row r="171" spans="1:8" ht="13.5">
      <c r="A171" s="126" t="s">
        <v>251</v>
      </c>
      <c r="B171" s="262" t="s">
        <v>253</v>
      </c>
      <c r="C171" s="263"/>
      <c r="D171" s="263"/>
      <c r="E171" s="264"/>
      <c r="F171" s="182" t="s">
        <v>250</v>
      </c>
      <c r="G171" s="182"/>
      <c r="H171" s="182"/>
    </row>
    <row r="172" spans="1:8" ht="27" customHeight="1">
      <c r="A172" s="131" t="s">
        <v>252</v>
      </c>
      <c r="B172" s="257"/>
      <c r="C172" s="258"/>
      <c r="D172" s="258"/>
      <c r="E172" s="259"/>
      <c r="F172" s="257"/>
      <c r="G172" s="258"/>
      <c r="H172" s="259"/>
    </row>
    <row r="173" spans="1:8" ht="27" customHeight="1">
      <c r="A173" s="131" t="s">
        <v>252</v>
      </c>
      <c r="B173" s="257"/>
      <c r="C173" s="258"/>
      <c r="D173" s="258"/>
      <c r="E173" s="259"/>
      <c r="F173" s="257"/>
      <c r="G173" s="258"/>
      <c r="H173" s="259"/>
    </row>
    <row r="174" spans="1:8" ht="27" customHeight="1">
      <c r="A174" s="131" t="s">
        <v>252</v>
      </c>
      <c r="B174" s="257"/>
      <c r="C174" s="258"/>
      <c r="D174" s="258"/>
      <c r="E174" s="259"/>
      <c r="F174" s="257"/>
      <c r="G174" s="258"/>
      <c r="H174" s="259"/>
    </row>
    <row r="175" spans="1:8" ht="27" customHeight="1">
      <c r="A175" s="131" t="s">
        <v>252</v>
      </c>
      <c r="B175" s="257"/>
      <c r="C175" s="258"/>
      <c r="D175" s="258"/>
      <c r="E175" s="259"/>
      <c r="F175" s="257"/>
      <c r="G175" s="258"/>
      <c r="H175" s="259"/>
    </row>
    <row r="176" spans="1:8" ht="13.5">
      <c r="A176" s="17"/>
      <c r="B176" s="18"/>
      <c r="C176" s="18"/>
      <c r="D176" s="18"/>
      <c r="E176" s="18"/>
      <c r="F176" s="18"/>
      <c r="G176" s="18"/>
      <c r="H176" s="19"/>
    </row>
    <row r="177" spans="1:8" ht="13.5">
      <c r="A177" s="17"/>
      <c r="B177" s="18"/>
      <c r="C177" s="18"/>
      <c r="D177" s="18"/>
      <c r="E177" s="18"/>
      <c r="F177" s="18"/>
      <c r="G177" s="18"/>
      <c r="H177" s="19"/>
    </row>
    <row r="178" spans="1:8" ht="13.5">
      <c r="A178" s="17"/>
      <c r="B178" s="18"/>
      <c r="C178" s="18"/>
      <c r="D178" s="18"/>
      <c r="E178" s="18"/>
      <c r="F178" s="18"/>
      <c r="G178" s="18"/>
      <c r="H178" s="19"/>
    </row>
    <row r="179" spans="1:8" ht="13.5">
      <c r="A179" s="17"/>
      <c r="B179" s="18"/>
      <c r="C179" s="18"/>
      <c r="D179" s="18"/>
      <c r="E179" s="18"/>
      <c r="F179" s="18"/>
      <c r="G179" s="18"/>
      <c r="H179" s="19"/>
    </row>
    <row r="180" spans="1:8" ht="13.5">
      <c r="A180" s="17"/>
      <c r="B180" s="18"/>
      <c r="C180" s="18"/>
      <c r="D180" s="18"/>
      <c r="E180" s="18"/>
      <c r="F180" s="18"/>
      <c r="G180" s="18"/>
      <c r="H180" s="19"/>
    </row>
    <row r="181" spans="1:8" ht="13.5">
      <c r="A181" s="17"/>
      <c r="B181" s="18"/>
      <c r="C181" s="18"/>
      <c r="D181" s="18"/>
      <c r="E181" s="18"/>
      <c r="F181" s="18"/>
      <c r="G181" s="18"/>
      <c r="H181" s="19"/>
    </row>
    <row r="182" spans="1:8" ht="13.5">
      <c r="A182" s="17"/>
      <c r="B182" s="18"/>
      <c r="C182" s="18"/>
      <c r="D182" s="18"/>
      <c r="E182" s="18"/>
      <c r="F182" s="18"/>
      <c r="G182" s="18"/>
      <c r="H182" s="19"/>
    </row>
    <row r="183" spans="1:8" ht="13.5">
      <c r="A183" s="17"/>
      <c r="B183" s="18"/>
      <c r="C183" s="18"/>
      <c r="D183" s="18"/>
      <c r="E183" s="18"/>
      <c r="F183" s="18"/>
      <c r="G183" s="18"/>
      <c r="H183" s="19"/>
    </row>
    <row r="184" spans="1:8" ht="13.5">
      <c r="A184" s="17"/>
      <c r="B184" s="18"/>
      <c r="C184" s="18"/>
      <c r="D184" s="18"/>
      <c r="E184" s="18"/>
      <c r="F184" s="18"/>
      <c r="G184" s="18"/>
      <c r="H184" s="19"/>
    </row>
    <row r="185" spans="1:8" ht="13.5">
      <c r="A185" s="17"/>
      <c r="B185" s="18"/>
      <c r="C185" s="18"/>
      <c r="D185" s="18"/>
      <c r="E185" s="18"/>
      <c r="F185" s="18"/>
      <c r="G185" s="18"/>
      <c r="H185" s="19"/>
    </row>
    <row r="186" spans="1:8" ht="13.5">
      <c r="A186" s="17"/>
      <c r="B186" s="18"/>
      <c r="C186" s="18"/>
      <c r="D186" s="18"/>
      <c r="E186" s="18"/>
      <c r="F186" s="18"/>
      <c r="G186" s="18"/>
      <c r="H186" s="19"/>
    </row>
    <row r="187" spans="1:8" ht="13.5">
      <c r="A187" s="17"/>
      <c r="B187" s="18"/>
      <c r="C187" s="18"/>
      <c r="D187" s="18"/>
      <c r="E187" s="18"/>
      <c r="F187" s="18"/>
      <c r="G187" s="18"/>
      <c r="H187" s="19"/>
    </row>
    <row r="188" spans="1:8" ht="13.5">
      <c r="A188" s="17"/>
      <c r="B188" s="18"/>
      <c r="C188" s="18"/>
      <c r="D188" s="18"/>
      <c r="E188" s="18"/>
      <c r="F188" s="18"/>
      <c r="G188" s="18"/>
      <c r="H188" s="19"/>
    </row>
    <row r="189" spans="1:8" ht="13.5">
      <c r="A189" s="17"/>
      <c r="B189" s="18"/>
      <c r="C189" s="18"/>
      <c r="D189" s="18"/>
      <c r="E189" s="18"/>
      <c r="F189" s="18"/>
      <c r="G189" s="18"/>
      <c r="H189" s="19"/>
    </row>
    <row r="190" spans="1:8" ht="13.5">
      <c r="A190" s="17"/>
      <c r="B190" s="18"/>
      <c r="C190" s="18"/>
      <c r="D190" s="18"/>
      <c r="E190" s="18"/>
      <c r="F190" s="18"/>
      <c r="G190" s="18"/>
      <c r="H190" s="19"/>
    </row>
    <row r="191" spans="1:8" ht="13.5">
      <c r="A191" s="17"/>
      <c r="B191" s="18"/>
      <c r="C191" s="18"/>
      <c r="D191" s="18"/>
      <c r="E191" s="18"/>
      <c r="F191" s="18"/>
      <c r="G191" s="18"/>
      <c r="H191" s="19"/>
    </row>
    <row r="192" spans="1:8" ht="13.5">
      <c r="A192" s="17"/>
      <c r="B192" s="18"/>
      <c r="C192" s="18"/>
      <c r="D192" s="18"/>
      <c r="E192" s="18"/>
      <c r="F192" s="18"/>
      <c r="G192" s="18"/>
      <c r="H192" s="19"/>
    </row>
    <row r="193" spans="1:8" ht="13.5">
      <c r="A193" s="17"/>
      <c r="B193" s="18"/>
      <c r="C193" s="18"/>
      <c r="D193" s="18"/>
      <c r="E193" s="18"/>
      <c r="F193" s="18"/>
      <c r="G193" s="18"/>
      <c r="H193" s="19"/>
    </row>
    <row r="194" spans="1:8" ht="13.5">
      <c r="A194" s="17"/>
      <c r="B194" s="18"/>
      <c r="C194" s="18"/>
      <c r="D194" s="18"/>
      <c r="E194" s="18"/>
      <c r="F194" s="18"/>
      <c r="G194" s="18"/>
      <c r="H194" s="19"/>
    </row>
    <row r="195" spans="1:8" ht="13.5">
      <c r="A195" s="21"/>
      <c r="B195" s="22"/>
      <c r="C195" s="22"/>
      <c r="D195" s="22"/>
      <c r="E195" s="22"/>
      <c r="F195" s="22"/>
      <c r="G195" s="22"/>
      <c r="H195" s="23"/>
    </row>
    <row r="197" spans="1:8" ht="13.5">
      <c r="A197" s="14" t="s">
        <v>62</v>
      </c>
      <c r="B197" s="15"/>
      <c r="C197" s="15"/>
      <c r="D197" s="15"/>
      <c r="E197" s="15"/>
      <c r="F197" s="15"/>
      <c r="G197" s="15"/>
      <c r="H197" s="16"/>
    </row>
    <row r="198" spans="1:8" ht="13.5">
      <c r="A198" s="17"/>
      <c r="B198" s="18"/>
      <c r="C198" s="18"/>
      <c r="D198" s="18"/>
      <c r="E198" s="18"/>
      <c r="F198" s="18"/>
      <c r="G198" s="18"/>
      <c r="H198" s="19"/>
    </row>
    <row r="199" spans="1:8" ht="13.5">
      <c r="A199" s="17"/>
      <c r="B199" s="18"/>
      <c r="C199" s="18"/>
      <c r="D199" s="18"/>
      <c r="E199" s="18"/>
      <c r="F199" s="18"/>
      <c r="G199" s="18"/>
      <c r="H199" s="19"/>
    </row>
    <row r="200" spans="1:8" ht="13.5">
      <c r="A200" s="17"/>
      <c r="B200" s="18"/>
      <c r="C200" s="18"/>
      <c r="D200" s="18"/>
      <c r="E200" s="18"/>
      <c r="F200" s="18"/>
      <c r="G200" s="18"/>
      <c r="H200" s="19"/>
    </row>
    <row r="201" spans="1:8" ht="18.75">
      <c r="A201" s="228" t="s">
        <v>63</v>
      </c>
      <c r="B201" s="229"/>
      <c r="C201" s="229"/>
      <c r="D201" s="229"/>
      <c r="E201" s="229"/>
      <c r="F201" s="229"/>
      <c r="G201" s="229"/>
      <c r="H201" s="230"/>
    </row>
    <row r="202" spans="1:8" ht="13.5">
      <c r="A202" s="17"/>
      <c r="B202" s="18"/>
      <c r="C202" s="18"/>
      <c r="D202" s="18"/>
      <c r="E202" s="18"/>
      <c r="F202" s="18"/>
      <c r="G202" s="18"/>
      <c r="H202" s="19"/>
    </row>
    <row r="203" spans="1:8" ht="13.5">
      <c r="A203" s="17"/>
      <c r="B203" s="18"/>
      <c r="C203" s="18"/>
      <c r="D203" s="18"/>
      <c r="E203" s="18"/>
      <c r="F203" s="18"/>
      <c r="G203" s="18"/>
      <c r="H203" s="19"/>
    </row>
    <row r="204" spans="1:8" ht="13.5">
      <c r="A204" s="17" t="s">
        <v>64</v>
      </c>
      <c r="B204" s="18"/>
      <c r="C204" s="18"/>
      <c r="D204" s="18"/>
      <c r="E204" s="18"/>
      <c r="F204" s="18"/>
      <c r="G204" s="18"/>
      <c r="H204" s="19"/>
    </row>
    <row r="205" spans="1:8" ht="13.5">
      <c r="A205" s="17" t="s">
        <v>65</v>
      </c>
      <c r="B205" s="18"/>
      <c r="C205" s="18"/>
      <c r="D205" s="18"/>
      <c r="E205" s="18"/>
      <c r="F205" s="18"/>
      <c r="G205" s="18"/>
      <c r="H205" s="19"/>
    </row>
    <row r="206" spans="1:8" ht="13.5">
      <c r="A206" s="17" t="s">
        <v>66</v>
      </c>
      <c r="B206" s="255" t="s">
        <v>67</v>
      </c>
      <c r="C206" s="186"/>
      <c r="D206" s="252">
        <v>41557</v>
      </c>
      <c r="E206" s="253"/>
      <c r="F206" s="254"/>
      <c r="G206" s="18" t="s">
        <v>69</v>
      </c>
      <c r="H206" s="19"/>
    </row>
    <row r="207" spans="1:8" ht="13.5">
      <c r="A207" s="17"/>
      <c r="B207" s="255" t="s">
        <v>68</v>
      </c>
      <c r="C207" s="186"/>
      <c r="D207" s="217" t="s">
        <v>118</v>
      </c>
      <c r="E207" s="256"/>
      <c r="F207" s="18" t="s">
        <v>69</v>
      </c>
      <c r="G207" s="18"/>
      <c r="H207" s="19"/>
    </row>
    <row r="208" spans="1:8" ht="13.5">
      <c r="A208" s="17"/>
      <c r="B208" s="18"/>
      <c r="C208" s="18"/>
      <c r="D208" s="18"/>
      <c r="E208" s="18"/>
      <c r="F208" s="18"/>
      <c r="G208" s="18"/>
      <c r="H208" s="19"/>
    </row>
    <row r="209" spans="1:8" ht="13.5">
      <c r="A209" s="17"/>
      <c r="B209" s="18"/>
      <c r="C209" s="18"/>
      <c r="D209" s="18"/>
      <c r="E209" s="18"/>
      <c r="F209" s="18"/>
      <c r="G209" s="18"/>
      <c r="H209" s="19"/>
    </row>
    <row r="210" spans="1:8" ht="13.5">
      <c r="A210" s="17" t="s">
        <v>70</v>
      </c>
      <c r="B210" s="18"/>
      <c r="C210" s="18"/>
      <c r="D210" s="18"/>
      <c r="E210" s="18"/>
      <c r="F210" s="18"/>
      <c r="G210" s="18"/>
      <c r="H210" s="19"/>
    </row>
    <row r="211" spans="1:8" ht="27">
      <c r="A211" s="97" t="s">
        <v>80</v>
      </c>
      <c r="B211" s="210"/>
      <c r="C211" s="211"/>
      <c r="D211" s="211"/>
      <c r="E211" s="211"/>
      <c r="F211" s="211"/>
      <c r="G211" s="211"/>
      <c r="H211" s="212"/>
    </row>
    <row r="212" spans="1:8" ht="43.5">
      <c r="A212" s="25" t="s">
        <v>81</v>
      </c>
      <c r="B212" s="210"/>
      <c r="C212" s="211"/>
      <c r="D212" s="211"/>
      <c r="E212" s="211"/>
      <c r="F212" s="211"/>
      <c r="G212" s="211"/>
      <c r="H212" s="212"/>
    </row>
    <row r="213" spans="1:8" ht="13.5">
      <c r="A213" s="98" t="s">
        <v>71</v>
      </c>
      <c r="B213" s="219"/>
      <c r="C213" s="249"/>
      <c r="D213" s="249"/>
      <c r="E213" s="249"/>
      <c r="F213" s="249"/>
      <c r="G213" s="249"/>
      <c r="H213" s="220"/>
    </row>
    <row r="214" spans="1:8" ht="13.5">
      <c r="A214" s="182" t="s">
        <v>72</v>
      </c>
      <c r="B214" s="26" t="s">
        <v>73</v>
      </c>
      <c r="C214" s="30"/>
      <c r="D214" s="15" t="s">
        <v>74</v>
      </c>
      <c r="E214" s="27" t="s">
        <v>73</v>
      </c>
      <c r="F214" s="250"/>
      <c r="G214" s="250"/>
      <c r="H214" s="16" t="s">
        <v>75</v>
      </c>
    </row>
    <row r="215" spans="1:8" ht="13.5">
      <c r="A215" s="182"/>
      <c r="B215" s="29" t="s">
        <v>76</v>
      </c>
      <c r="C215" s="251"/>
      <c r="D215" s="251"/>
      <c r="E215" s="22" t="s">
        <v>77</v>
      </c>
      <c r="F215" s="22"/>
      <c r="G215" s="22"/>
      <c r="H215" s="23"/>
    </row>
    <row r="216" spans="1:8" ht="13.5">
      <c r="A216" s="182"/>
      <c r="B216" s="14" t="s">
        <v>82</v>
      </c>
      <c r="C216" s="15"/>
      <c r="D216" s="250"/>
      <c r="E216" s="250"/>
      <c r="F216" s="250"/>
      <c r="G216" s="250"/>
      <c r="H216" s="32" t="s">
        <v>83</v>
      </c>
    </row>
    <row r="217" spans="1:8" ht="13.5">
      <c r="A217" s="182"/>
      <c r="B217" s="29" t="s">
        <v>73</v>
      </c>
      <c r="C217" s="31"/>
      <c r="D217" s="22" t="s">
        <v>79</v>
      </c>
      <c r="E217" s="28" t="s">
        <v>76</v>
      </c>
      <c r="F217" s="251"/>
      <c r="G217" s="251"/>
      <c r="H217" s="23" t="s">
        <v>77</v>
      </c>
    </row>
    <row r="218" spans="1:8" ht="13.5">
      <c r="A218" s="130"/>
      <c r="B218" s="260"/>
      <c r="C218" s="260"/>
      <c r="D218" s="260"/>
      <c r="E218" s="260"/>
      <c r="F218" s="260"/>
      <c r="G218" s="260"/>
      <c r="H218" s="260"/>
    </row>
    <row r="219" spans="1:8" ht="13.5">
      <c r="A219" s="265" t="s">
        <v>249</v>
      </c>
      <c r="B219" s="266"/>
      <c r="C219" s="266"/>
      <c r="D219" s="266"/>
      <c r="E219" s="18"/>
      <c r="F219" s="18"/>
      <c r="G219" s="18"/>
      <c r="H219" s="19"/>
    </row>
    <row r="220" spans="1:8" ht="13.5">
      <c r="A220" s="126" t="s">
        <v>251</v>
      </c>
      <c r="B220" s="262" t="s">
        <v>253</v>
      </c>
      <c r="C220" s="263"/>
      <c r="D220" s="263"/>
      <c r="E220" s="264"/>
      <c r="F220" s="182" t="s">
        <v>250</v>
      </c>
      <c r="G220" s="182"/>
      <c r="H220" s="182"/>
    </row>
    <row r="221" spans="1:8" ht="27" customHeight="1">
      <c r="A221" s="131" t="s">
        <v>252</v>
      </c>
      <c r="B221" s="257"/>
      <c r="C221" s="258"/>
      <c r="D221" s="258"/>
      <c r="E221" s="259"/>
      <c r="F221" s="257"/>
      <c r="G221" s="258"/>
      <c r="H221" s="259"/>
    </row>
    <row r="222" spans="1:8" ht="27" customHeight="1">
      <c r="A222" s="131" t="s">
        <v>252</v>
      </c>
      <c r="B222" s="257"/>
      <c r="C222" s="258"/>
      <c r="D222" s="258"/>
      <c r="E222" s="259"/>
      <c r="F222" s="257"/>
      <c r="G222" s="258"/>
      <c r="H222" s="259"/>
    </row>
    <row r="223" spans="1:8" ht="27" customHeight="1">
      <c r="A223" s="131" t="s">
        <v>252</v>
      </c>
      <c r="B223" s="257"/>
      <c r="C223" s="258"/>
      <c r="D223" s="258"/>
      <c r="E223" s="259"/>
      <c r="F223" s="257"/>
      <c r="G223" s="258"/>
      <c r="H223" s="259"/>
    </row>
    <row r="224" spans="1:8" ht="27" customHeight="1">
      <c r="A224" s="131" t="s">
        <v>252</v>
      </c>
      <c r="B224" s="257"/>
      <c r="C224" s="258"/>
      <c r="D224" s="258"/>
      <c r="E224" s="259"/>
      <c r="F224" s="257"/>
      <c r="G224" s="258"/>
      <c r="H224" s="259"/>
    </row>
    <row r="225" spans="1:8" ht="13.5">
      <c r="A225" s="17"/>
      <c r="B225" s="18"/>
      <c r="C225" s="18"/>
      <c r="D225" s="18"/>
      <c r="E225" s="18"/>
      <c r="F225" s="18"/>
      <c r="G225" s="18"/>
      <c r="H225" s="19"/>
    </row>
    <row r="226" spans="1:8" ht="13.5">
      <c r="A226" s="17"/>
      <c r="B226" s="18"/>
      <c r="C226" s="18"/>
      <c r="D226" s="18"/>
      <c r="E226" s="18"/>
      <c r="F226" s="18"/>
      <c r="G226" s="18"/>
      <c r="H226" s="19"/>
    </row>
    <row r="227" spans="1:8" ht="13.5">
      <c r="A227" s="17"/>
      <c r="B227" s="18"/>
      <c r="C227" s="18"/>
      <c r="D227" s="18"/>
      <c r="E227" s="18"/>
      <c r="F227" s="18"/>
      <c r="G227" s="18"/>
      <c r="H227" s="19"/>
    </row>
    <row r="228" spans="1:8" ht="13.5">
      <c r="A228" s="17"/>
      <c r="B228" s="18"/>
      <c r="C228" s="18"/>
      <c r="D228" s="18"/>
      <c r="E228" s="18"/>
      <c r="F228" s="18"/>
      <c r="G228" s="18"/>
      <c r="H228" s="19"/>
    </row>
    <row r="229" spans="1:8" ht="13.5">
      <c r="A229" s="17"/>
      <c r="B229" s="18"/>
      <c r="C229" s="18"/>
      <c r="D229" s="18"/>
      <c r="E229" s="18"/>
      <c r="F229" s="18"/>
      <c r="G229" s="18"/>
      <c r="H229" s="19"/>
    </row>
    <row r="230" spans="1:8" ht="13.5">
      <c r="A230" s="17"/>
      <c r="B230" s="18"/>
      <c r="C230" s="18"/>
      <c r="D230" s="18"/>
      <c r="E230" s="18"/>
      <c r="F230" s="18"/>
      <c r="G230" s="18"/>
      <c r="H230" s="19"/>
    </row>
    <row r="231" spans="1:8" ht="13.5">
      <c r="A231" s="17"/>
      <c r="B231" s="18"/>
      <c r="C231" s="18"/>
      <c r="D231" s="18"/>
      <c r="E231" s="18"/>
      <c r="F231" s="18"/>
      <c r="G231" s="18"/>
      <c r="H231" s="19"/>
    </row>
    <row r="232" spans="1:8" ht="13.5">
      <c r="A232" s="17"/>
      <c r="B232" s="18"/>
      <c r="C232" s="18"/>
      <c r="D232" s="18"/>
      <c r="E232" s="18"/>
      <c r="F232" s="18"/>
      <c r="G232" s="18"/>
      <c r="H232" s="19"/>
    </row>
    <row r="233" spans="1:8" ht="13.5">
      <c r="A233" s="17"/>
      <c r="B233" s="18"/>
      <c r="C233" s="18"/>
      <c r="D233" s="18"/>
      <c r="E233" s="18"/>
      <c r="F233" s="18"/>
      <c r="G233" s="18"/>
      <c r="H233" s="19"/>
    </row>
    <row r="234" spans="1:8" ht="13.5">
      <c r="A234" s="17"/>
      <c r="B234" s="18"/>
      <c r="C234" s="18"/>
      <c r="D234" s="18"/>
      <c r="E234" s="18"/>
      <c r="F234" s="18"/>
      <c r="G234" s="18"/>
      <c r="H234" s="19"/>
    </row>
    <row r="235" spans="1:8" ht="13.5">
      <c r="A235" s="17"/>
      <c r="B235" s="18"/>
      <c r="C235" s="18"/>
      <c r="D235" s="18"/>
      <c r="E235" s="18"/>
      <c r="F235" s="18"/>
      <c r="G235" s="18"/>
      <c r="H235" s="19"/>
    </row>
    <row r="236" spans="1:8" ht="13.5">
      <c r="A236" s="17"/>
      <c r="B236" s="18"/>
      <c r="C236" s="18"/>
      <c r="D236" s="18"/>
      <c r="E236" s="18"/>
      <c r="F236" s="18"/>
      <c r="G236" s="18"/>
      <c r="H236" s="19"/>
    </row>
    <row r="237" spans="1:8" ht="13.5">
      <c r="A237" s="17"/>
      <c r="B237" s="18"/>
      <c r="C237" s="18"/>
      <c r="D237" s="18"/>
      <c r="E237" s="18"/>
      <c r="F237" s="18"/>
      <c r="G237" s="18"/>
      <c r="H237" s="19"/>
    </row>
    <row r="238" spans="1:8" ht="13.5">
      <c r="A238" s="17"/>
      <c r="B238" s="18"/>
      <c r="C238" s="18"/>
      <c r="D238" s="18"/>
      <c r="E238" s="18"/>
      <c r="F238" s="18"/>
      <c r="G238" s="18"/>
      <c r="H238" s="19"/>
    </row>
    <row r="239" spans="1:8" ht="13.5">
      <c r="A239" s="17"/>
      <c r="B239" s="18"/>
      <c r="C239" s="18"/>
      <c r="D239" s="18"/>
      <c r="E239" s="18"/>
      <c r="F239" s="18"/>
      <c r="G239" s="18"/>
      <c r="H239" s="19"/>
    </row>
    <row r="240" spans="1:8" ht="13.5">
      <c r="A240" s="17"/>
      <c r="B240" s="18"/>
      <c r="C240" s="18"/>
      <c r="D240" s="18"/>
      <c r="E240" s="18"/>
      <c r="F240" s="18"/>
      <c r="G240" s="18"/>
      <c r="H240" s="19"/>
    </row>
    <row r="241" spans="1:8" ht="13.5">
      <c r="A241" s="17"/>
      <c r="B241" s="18"/>
      <c r="C241" s="18"/>
      <c r="D241" s="18"/>
      <c r="E241" s="18"/>
      <c r="F241" s="18"/>
      <c r="G241" s="18"/>
      <c r="H241" s="19"/>
    </row>
    <row r="242" spans="1:8" ht="13.5">
      <c r="A242" s="17"/>
      <c r="B242" s="18"/>
      <c r="C242" s="18"/>
      <c r="D242" s="18"/>
      <c r="E242" s="18"/>
      <c r="F242" s="18"/>
      <c r="G242" s="18"/>
      <c r="H242" s="19"/>
    </row>
    <row r="243" spans="1:8" ht="13.5">
      <c r="A243" s="17"/>
      <c r="B243" s="18"/>
      <c r="C243" s="18"/>
      <c r="D243" s="18"/>
      <c r="E243" s="18"/>
      <c r="F243" s="18"/>
      <c r="G243" s="18"/>
      <c r="H243" s="19"/>
    </row>
    <row r="244" spans="1:8" ht="13.5">
      <c r="A244" s="21"/>
      <c r="B244" s="22"/>
      <c r="C244" s="22"/>
      <c r="D244" s="22"/>
      <c r="E244" s="22"/>
      <c r="F244" s="22"/>
      <c r="G244" s="22"/>
      <c r="H244" s="23"/>
    </row>
    <row r="246" spans="1:8" ht="13.5">
      <c r="A246" s="14" t="s">
        <v>62</v>
      </c>
      <c r="B246" s="15"/>
      <c r="C246" s="15"/>
      <c r="D246" s="15"/>
      <c r="E246" s="15"/>
      <c r="F246" s="15"/>
      <c r="G246" s="15"/>
      <c r="H246" s="16"/>
    </row>
    <row r="247" spans="1:8" ht="13.5">
      <c r="A247" s="17"/>
      <c r="B247" s="18"/>
      <c r="C247" s="18"/>
      <c r="D247" s="18"/>
      <c r="E247" s="18"/>
      <c r="F247" s="18"/>
      <c r="G247" s="18"/>
      <c r="H247" s="19"/>
    </row>
    <row r="248" spans="1:8" ht="13.5">
      <c r="A248" s="17"/>
      <c r="B248" s="18"/>
      <c r="C248" s="18"/>
      <c r="D248" s="18"/>
      <c r="E248" s="18"/>
      <c r="F248" s="18"/>
      <c r="G248" s="18"/>
      <c r="H248" s="19"/>
    </row>
    <row r="249" spans="1:8" ht="13.5">
      <c r="A249" s="17"/>
      <c r="B249" s="18"/>
      <c r="C249" s="18"/>
      <c r="D249" s="18"/>
      <c r="E249" s="18"/>
      <c r="F249" s="18"/>
      <c r="G249" s="18"/>
      <c r="H249" s="19"/>
    </row>
    <row r="250" spans="1:8" ht="18.75">
      <c r="A250" s="228" t="s">
        <v>63</v>
      </c>
      <c r="B250" s="229"/>
      <c r="C250" s="229"/>
      <c r="D250" s="229"/>
      <c r="E250" s="229"/>
      <c r="F250" s="229"/>
      <c r="G250" s="229"/>
      <c r="H250" s="230"/>
    </row>
    <row r="251" spans="1:8" ht="13.5">
      <c r="A251" s="17"/>
      <c r="B251" s="18"/>
      <c r="C251" s="18"/>
      <c r="D251" s="18"/>
      <c r="E251" s="18"/>
      <c r="F251" s="18"/>
      <c r="G251" s="18"/>
      <c r="H251" s="19"/>
    </row>
    <row r="252" spans="1:8" ht="13.5">
      <c r="A252" s="17"/>
      <c r="B252" s="18"/>
      <c r="C252" s="18"/>
      <c r="D252" s="18"/>
      <c r="E252" s="18"/>
      <c r="F252" s="18"/>
      <c r="G252" s="18"/>
      <c r="H252" s="19"/>
    </row>
    <row r="253" spans="1:8" ht="13.5">
      <c r="A253" s="17" t="s">
        <v>64</v>
      </c>
      <c r="B253" s="18"/>
      <c r="C253" s="18"/>
      <c r="D253" s="18"/>
      <c r="E253" s="18"/>
      <c r="F253" s="18"/>
      <c r="G253" s="18"/>
      <c r="H253" s="19"/>
    </row>
    <row r="254" spans="1:8" ht="13.5">
      <c r="A254" s="17" t="s">
        <v>65</v>
      </c>
      <c r="B254" s="18"/>
      <c r="C254" s="18"/>
      <c r="D254" s="18"/>
      <c r="E254" s="18"/>
      <c r="F254" s="18"/>
      <c r="G254" s="18"/>
      <c r="H254" s="19"/>
    </row>
    <row r="255" spans="1:8" ht="13.5">
      <c r="A255" s="17" t="s">
        <v>66</v>
      </c>
      <c r="B255" s="255" t="s">
        <v>67</v>
      </c>
      <c r="C255" s="186"/>
      <c r="D255" s="252">
        <v>41557</v>
      </c>
      <c r="E255" s="253"/>
      <c r="F255" s="254"/>
      <c r="G255" s="18" t="s">
        <v>69</v>
      </c>
      <c r="H255" s="19"/>
    </row>
    <row r="256" spans="1:8" ht="13.5">
      <c r="A256" s="17"/>
      <c r="B256" s="255" t="s">
        <v>68</v>
      </c>
      <c r="C256" s="186"/>
      <c r="D256" s="217" t="s">
        <v>118</v>
      </c>
      <c r="E256" s="256"/>
      <c r="F256" s="18" t="s">
        <v>69</v>
      </c>
      <c r="G256" s="18"/>
      <c r="H256" s="19"/>
    </row>
    <row r="257" spans="1:8" ht="13.5">
      <c r="A257" s="17"/>
      <c r="B257" s="18"/>
      <c r="C257" s="18"/>
      <c r="D257" s="18"/>
      <c r="E257" s="18"/>
      <c r="F257" s="18"/>
      <c r="G257" s="18"/>
      <c r="H257" s="19"/>
    </row>
    <row r="258" spans="1:8" ht="13.5">
      <c r="A258" s="17"/>
      <c r="B258" s="18"/>
      <c r="C258" s="18"/>
      <c r="D258" s="18"/>
      <c r="E258" s="18"/>
      <c r="F258" s="18"/>
      <c r="G258" s="18"/>
      <c r="H258" s="19"/>
    </row>
    <row r="259" spans="1:8" ht="13.5">
      <c r="A259" s="17" t="s">
        <v>70</v>
      </c>
      <c r="B259" s="18"/>
      <c r="C259" s="18"/>
      <c r="D259" s="18"/>
      <c r="E259" s="18"/>
      <c r="F259" s="18"/>
      <c r="G259" s="18"/>
      <c r="H259" s="19"/>
    </row>
    <row r="260" spans="1:8" ht="27">
      <c r="A260" s="97" t="s">
        <v>80</v>
      </c>
      <c r="B260" s="210"/>
      <c r="C260" s="211"/>
      <c r="D260" s="211"/>
      <c r="E260" s="211"/>
      <c r="F260" s="211"/>
      <c r="G260" s="211"/>
      <c r="H260" s="212"/>
    </row>
    <row r="261" spans="1:8" ht="43.5">
      <c r="A261" s="25" t="s">
        <v>81</v>
      </c>
      <c r="B261" s="210"/>
      <c r="C261" s="211"/>
      <c r="D261" s="211"/>
      <c r="E261" s="211"/>
      <c r="F261" s="211"/>
      <c r="G261" s="211"/>
      <c r="H261" s="212"/>
    </row>
    <row r="262" spans="1:8" ht="13.5">
      <c r="A262" s="98" t="s">
        <v>71</v>
      </c>
      <c r="B262" s="219"/>
      <c r="C262" s="249"/>
      <c r="D262" s="249"/>
      <c r="E262" s="249"/>
      <c r="F262" s="249"/>
      <c r="G262" s="249"/>
      <c r="H262" s="220"/>
    </row>
    <row r="263" spans="1:8" ht="13.5">
      <c r="A263" s="182" t="s">
        <v>72</v>
      </c>
      <c r="B263" s="26" t="s">
        <v>73</v>
      </c>
      <c r="C263" s="30"/>
      <c r="D263" s="15" t="s">
        <v>74</v>
      </c>
      <c r="E263" s="27" t="s">
        <v>73</v>
      </c>
      <c r="F263" s="250"/>
      <c r="G263" s="250"/>
      <c r="H263" s="16" t="s">
        <v>75</v>
      </c>
    </row>
    <row r="264" spans="1:8" ht="13.5">
      <c r="A264" s="182"/>
      <c r="B264" s="29" t="s">
        <v>76</v>
      </c>
      <c r="C264" s="251"/>
      <c r="D264" s="251"/>
      <c r="E264" s="22" t="s">
        <v>77</v>
      </c>
      <c r="F264" s="22"/>
      <c r="G264" s="22"/>
      <c r="H264" s="23"/>
    </row>
    <row r="265" spans="1:8" ht="13.5">
      <c r="A265" s="182"/>
      <c r="B265" s="14" t="s">
        <v>82</v>
      </c>
      <c r="C265" s="15"/>
      <c r="D265" s="250"/>
      <c r="E265" s="250"/>
      <c r="F265" s="250"/>
      <c r="G265" s="250"/>
      <c r="H265" s="32" t="s">
        <v>83</v>
      </c>
    </row>
    <row r="266" spans="1:8" ht="13.5">
      <c r="A266" s="182"/>
      <c r="B266" s="29" t="s">
        <v>73</v>
      </c>
      <c r="C266" s="31"/>
      <c r="D266" s="22" t="s">
        <v>79</v>
      </c>
      <c r="E266" s="28" t="s">
        <v>76</v>
      </c>
      <c r="F266" s="251"/>
      <c r="G266" s="251"/>
      <c r="H266" s="23" t="s">
        <v>77</v>
      </c>
    </row>
    <row r="267" spans="1:8" ht="13.5">
      <c r="A267" s="130"/>
      <c r="B267" s="260"/>
      <c r="C267" s="260"/>
      <c r="D267" s="260"/>
      <c r="E267" s="260"/>
      <c r="F267" s="260"/>
      <c r="G267" s="260"/>
      <c r="H267" s="260"/>
    </row>
    <row r="268" spans="1:8" ht="13.5">
      <c r="A268" s="265" t="s">
        <v>249</v>
      </c>
      <c r="B268" s="266"/>
      <c r="C268" s="266"/>
      <c r="D268" s="266"/>
      <c r="E268" s="18"/>
      <c r="F268" s="18"/>
      <c r="G268" s="18"/>
      <c r="H268" s="19"/>
    </row>
    <row r="269" spans="1:8" ht="13.5">
      <c r="A269" s="126" t="s">
        <v>251</v>
      </c>
      <c r="B269" s="262" t="s">
        <v>253</v>
      </c>
      <c r="C269" s="263"/>
      <c r="D269" s="263"/>
      <c r="E269" s="264"/>
      <c r="F269" s="182" t="s">
        <v>250</v>
      </c>
      <c r="G269" s="182"/>
      <c r="H269" s="182"/>
    </row>
    <row r="270" spans="1:8" ht="27" customHeight="1">
      <c r="A270" s="131" t="s">
        <v>252</v>
      </c>
      <c r="B270" s="257"/>
      <c r="C270" s="258"/>
      <c r="D270" s="258"/>
      <c r="E270" s="259"/>
      <c r="F270" s="257"/>
      <c r="G270" s="258"/>
      <c r="H270" s="259"/>
    </row>
    <row r="271" spans="1:8" ht="27" customHeight="1">
      <c r="A271" s="131" t="s">
        <v>252</v>
      </c>
      <c r="B271" s="257"/>
      <c r="C271" s="258"/>
      <c r="D271" s="258"/>
      <c r="E271" s="259"/>
      <c r="F271" s="257"/>
      <c r="G271" s="258"/>
      <c r="H271" s="259"/>
    </row>
    <row r="272" spans="1:8" ht="27" customHeight="1">
      <c r="A272" s="131" t="s">
        <v>252</v>
      </c>
      <c r="B272" s="257"/>
      <c r="C272" s="258"/>
      <c r="D272" s="258"/>
      <c r="E272" s="259"/>
      <c r="F272" s="257"/>
      <c r="G272" s="258"/>
      <c r="H272" s="259"/>
    </row>
    <row r="273" spans="1:8" ht="27" customHeight="1">
      <c r="A273" s="131" t="s">
        <v>252</v>
      </c>
      <c r="B273" s="257"/>
      <c r="C273" s="258"/>
      <c r="D273" s="258"/>
      <c r="E273" s="259"/>
      <c r="F273" s="257"/>
      <c r="G273" s="258"/>
      <c r="H273" s="259"/>
    </row>
    <row r="274" spans="1:8" ht="13.5">
      <c r="A274" s="17"/>
      <c r="B274" s="18"/>
      <c r="C274" s="18"/>
      <c r="D274" s="18"/>
      <c r="E274" s="18"/>
      <c r="F274" s="18"/>
      <c r="G274" s="18"/>
      <c r="H274" s="19"/>
    </row>
    <row r="275" spans="1:8" ht="13.5">
      <c r="A275" s="17"/>
      <c r="B275" s="18"/>
      <c r="C275" s="18"/>
      <c r="D275" s="18"/>
      <c r="E275" s="18"/>
      <c r="F275" s="18"/>
      <c r="G275" s="18"/>
      <c r="H275" s="19"/>
    </row>
    <row r="276" spans="1:8" ht="13.5">
      <c r="A276" s="17"/>
      <c r="B276" s="18"/>
      <c r="C276" s="18"/>
      <c r="D276" s="18"/>
      <c r="E276" s="18"/>
      <c r="F276" s="18"/>
      <c r="G276" s="18"/>
      <c r="H276" s="19"/>
    </row>
    <row r="277" spans="1:8" ht="13.5">
      <c r="A277" s="17"/>
      <c r="B277" s="18"/>
      <c r="C277" s="18"/>
      <c r="D277" s="18"/>
      <c r="E277" s="18"/>
      <c r="F277" s="18"/>
      <c r="G277" s="18"/>
      <c r="H277" s="19"/>
    </row>
    <row r="278" spans="1:8" ht="13.5">
      <c r="A278" s="17"/>
      <c r="B278" s="18"/>
      <c r="C278" s="18"/>
      <c r="D278" s="18"/>
      <c r="E278" s="18"/>
      <c r="F278" s="18"/>
      <c r="G278" s="18"/>
      <c r="H278" s="19"/>
    </row>
    <row r="279" spans="1:8" ht="13.5">
      <c r="A279" s="17"/>
      <c r="B279" s="18"/>
      <c r="C279" s="18"/>
      <c r="D279" s="18"/>
      <c r="E279" s="18"/>
      <c r="F279" s="18"/>
      <c r="G279" s="18"/>
      <c r="H279" s="19"/>
    </row>
    <row r="280" spans="1:8" ht="13.5">
      <c r="A280" s="17"/>
      <c r="B280" s="18"/>
      <c r="C280" s="18"/>
      <c r="D280" s="18"/>
      <c r="E280" s="18"/>
      <c r="F280" s="18"/>
      <c r="G280" s="18"/>
      <c r="H280" s="19"/>
    </row>
    <row r="281" spans="1:8" ht="13.5">
      <c r="A281" s="17"/>
      <c r="B281" s="18"/>
      <c r="C281" s="18"/>
      <c r="D281" s="18"/>
      <c r="E281" s="18"/>
      <c r="F281" s="18"/>
      <c r="G281" s="18"/>
      <c r="H281" s="19"/>
    </row>
    <row r="282" spans="1:8" ht="13.5">
      <c r="A282" s="17"/>
      <c r="B282" s="18"/>
      <c r="C282" s="18"/>
      <c r="D282" s="18"/>
      <c r="E282" s="18"/>
      <c r="F282" s="18"/>
      <c r="G282" s="18"/>
      <c r="H282" s="19"/>
    </row>
    <row r="283" spans="1:8" ht="13.5">
      <c r="A283" s="17"/>
      <c r="B283" s="18"/>
      <c r="C283" s="18"/>
      <c r="D283" s="18"/>
      <c r="E283" s="18"/>
      <c r="F283" s="18"/>
      <c r="G283" s="18"/>
      <c r="H283" s="19"/>
    </row>
    <row r="284" spans="1:8" ht="13.5">
      <c r="A284" s="17"/>
      <c r="B284" s="18"/>
      <c r="C284" s="18"/>
      <c r="D284" s="18"/>
      <c r="E284" s="18"/>
      <c r="F284" s="18"/>
      <c r="G284" s="18"/>
      <c r="H284" s="19"/>
    </row>
    <row r="285" spans="1:8" ht="13.5">
      <c r="A285" s="17"/>
      <c r="B285" s="18"/>
      <c r="C285" s="18"/>
      <c r="D285" s="18"/>
      <c r="E285" s="18"/>
      <c r="F285" s="18"/>
      <c r="G285" s="18"/>
      <c r="H285" s="19"/>
    </row>
    <row r="286" spans="1:8" ht="13.5">
      <c r="A286" s="17"/>
      <c r="B286" s="18"/>
      <c r="C286" s="18"/>
      <c r="D286" s="18"/>
      <c r="E286" s="18"/>
      <c r="F286" s="18"/>
      <c r="G286" s="18"/>
      <c r="H286" s="19"/>
    </row>
    <row r="287" spans="1:8" ht="13.5">
      <c r="A287" s="17"/>
      <c r="B287" s="18"/>
      <c r="C287" s="18"/>
      <c r="D287" s="18"/>
      <c r="E287" s="18"/>
      <c r="F287" s="18"/>
      <c r="G287" s="18"/>
      <c r="H287" s="19"/>
    </row>
    <row r="288" spans="1:8" ht="13.5">
      <c r="A288" s="17"/>
      <c r="B288" s="18"/>
      <c r="C288" s="18"/>
      <c r="D288" s="18"/>
      <c r="E288" s="18"/>
      <c r="F288" s="18"/>
      <c r="G288" s="18"/>
      <c r="H288" s="19"/>
    </row>
    <row r="289" spans="1:8" ht="13.5">
      <c r="A289" s="17"/>
      <c r="B289" s="18"/>
      <c r="C289" s="18"/>
      <c r="D289" s="18"/>
      <c r="E289" s="18"/>
      <c r="F289" s="18"/>
      <c r="G289" s="18"/>
      <c r="H289" s="19"/>
    </row>
    <row r="290" spans="1:8" ht="13.5">
      <c r="A290" s="17"/>
      <c r="B290" s="18"/>
      <c r="C290" s="18"/>
      <c r="D290" s="18"/>
      <c r="E290" s="18"/>
      <c r="F290" s="18"/>
      <c r="G290" s="18"/>
      <c r="H290" s="19"/>
    </row>
    <row r="291" spans="1:8" ht="13.5">
      <c r="A291" s="17"/>
      <c r="B291" s="18"/>
      <c r="C291" s="18"/>
      <c r="D291" s="18"/>
      <c r="E291" s="18"/>
      <c r="F291" s="18"/>
      <c r="G291" s="18"/>
      <c r="H291" s="19"/>
    </row>
    <row r="292" spans="1:8" ht="13.5">
      <c r="A292" s="17"/>
      <c r="B292" s="18"/>
      <c r="C292" s="18"/>
      <c r="D292" s="18"/>
      <c r="E292" s="18"/>
      <c r="F292" s="18"/>
      <c r="G292" s="18"/>
      <c r="H292" s="19"/>
    </row>
    <row r="293" spans="1:8" ht="13.5">
      <c r="A293" s="21"/>
      <c r="B293" s="22"/>
      <c r="C293" s="22"/>
      <c r="D293" s="22"/>
      <c r="E293" s="22"/>
      <c r="F293" s="22"/>
      <c r="G293" s="22"/>
      <c r="H293" s="23"/>
    </row>
    <row r="295" spans="1:8" ht="13.5">
      <c r="A295" s="14" t="s">
        <v>62</v>
      </c>
      <c r="B295" s="15"/>
      <c r="C295" s="15"/>
      <c r="D295" s="15"/>
      <c r="E295" s="15"/>
      <c r="F295" s="15"/>
      <c r="G295" s="15"/>
      <c r="H295" s="16"/>
    </row>
    <row r="296" spans="1:8" ht="13.5">
      <c r="A296" s="17"/>
      <c r="B296" s="18"/>
      <c r="C296" s="18"/>
      <c r="D296" s="18"/>
      <c r="E296" s="18"/>
      <c r="F296" s="18"/>
      <c r="G296" s="18"/>
      <c r="H296" s="19"/>
    </row>
    <row r="297" spans="1:8" ht="13.5">
      <c r="A297" s="17"/>
      <c r="B297" s="18"/>
      <c r="C297" s="18"/>
      <c r="D297" s="18"/>
      <c r="E297" s="18"/>
      <c r="F297" s="18"/>
      <c r="G297" s="18"/>
      <c r="H297" s="19"/>
    </row>
    <row r="298" spans="1:8" ht="13.5">
      <c r="A298" s="17"/>
      <c r="B298" s="18"/>
      <c r="C298" s="18"/>
      <c r="D298" s="18"/>
      <c r="E298" s="18"/>
      <c r="F298" s="18"/>
      <c r="G298" s="18"/>
      <c r="H298" s="19"/>
    </row>
    <row r="299" spans="1:8" ht="18.75">
      <c r="A299" s="228" t="s">
        <v>63</v>
      </c>
      <c r="B299" s="229"/>
      <c r="C299" s="229"/>
      <c r="D299" s="229"/>
      <c r="E299" s="229"/>
      <c r="F299" s="229"/>
      <c r="G299" s="229"/>
      <c r="H299" s="230"/>
    </row>
    <row r="300" spans="1:8" ht="13.5">
      <c r="A300" s="17"/>
      <c r="B300" s="18"/>
      <c r="C300" s="18"/>
      <c r="D300" s="18"/>
      <c r="E300" s="18"/>
      <c r="F300" s="18"/>
      <c r="G300" s="18"/>
      <c r="H300" s="19"/>
    </row>
    <row r="301" spans="1:8" ht="13.5">
      <c r="A301" s="17"/>
      <c r="B301" s="18"/>
      <c r="C301" s="18"/>
      <c r="D301" s="18"/>
      <c r="E301" s="18"/>
      <c r="F301" s="18"/>
      <c r="G301" s="18"/>
      <c r="H301" s="19"/>
    </row>
    <row r="302" spans="1:8" ht="13.5">
      <c r="A302" s="17" t="s">
        <v>64</v>
      </c>
      <c r="B302" s="18"/>
      <c r="C302" s="18"/>
      <c r="D302" s="18"/>
      <c r="E302" s="18"/>
      <c r="F302" s="18"/>
      <c r="G302" s="18"/>
      <c r="H302" s="19"/>
    </row>
    <row r="303" spans="1:8" ht="13.5">
      <c r="A303" s="17" t="s">
        <v>65</v>
      </c>
      <c r="B303" s="18"/>
      <c r="C303" s="18"/>
      <c r="D303" s="18"/>
      <c r="E303" s="18"/>
      <c r="F303" s="18"/>
      <c r="G303" s="18"/>
      <c r="H303" s="19"/>
    </row>
    <row r="304" spans="1:8" ht="13.5">
      <c r="A304" s="17" t="s">
        <v>66</v>
      </c>
      <c r="B304" s="255" t="s">
        <v>67</v>
      </c>
      <c r="C304" s="186"/>
      <c r="D304" s="252">
        <v>41557</v>
      </c>
      <c r="E304" s="253"/>
      <c r="F304" s="254"/>
      <c r="G304" s="18" t="s">
        <v>69</v>
      </c>
      <c r="H304" s="19"/>
    </row>
    <row r="305" spans="1:8" ht="13.5">
      <c r="A305" s="17"/>
      <c r="B305" s="255" t="s">
        <v>68</v>
      </c>
      <c r="C305" s="186"/>
      <c r="D305" s="217" t="s">
        <v>118</v>
      </c>
      <c r="E305" s="256"/>
      <c r="F305" s="18" t="s">
        <v>69</v>
      </c>
      <c r="G305" s="18"/>
      <c r="H305" s="19"/>
    </row>
    <row r="306" spans="1:8" ht="13.5">
      <c r="A306" s="17"/>
      <c r="B306" s="18"/>
      <c r="C306" s="18"/>
      <c r="D306" s="18"/>
      <c r="E306" s="18"/>
      <c r="F306" s="18"/>
      <c r="G306" s="18"/>
      <c r="H306" s="19"/>
    </row>
    <row r="307" spans="1:8" ht="13.5">
      <c r="A307" s="17"/>
      <c r="B307" s="18"/>
      <c r="C307" s="18"/>
      <c r="D307" s="18"/>
      <c r="E307" s="18"/>
      <c r="F307" s="18"/>
      <c r="G307" s="18"/>
      <c r="H307" s="19"/>
    </row>
    <row r="308" spans="1:8" ht="13.5">
      <c r="A308" s="17" t="s">
        <v>70</v>
      </c>
      <c r="B308" s="18"/>
      <c r="C308" s="18"/>
      <c r="D308" s="18"/>
      <c r="E308" s="18"/>
      <c r="F308" s="18"/>
      <c r="G308" s="18"/>
      <c r="H308" s="19"/>
    </row>
    <row r="309" spans="1:8" ht="27">
      <c r="A309" s="97" t="s">
        <v>80</v>
      </c>
      <c r="B309" s="210"/>
      <c r="C309" s="211"/>
      <c r="D309" s="211"/>
      <c r="E309" s="211"/>
      <c r="F309" s="211"/>
      <c r="G309" s="211"/>
      <c r="H309" s="212"/>
    </row>
    <row r="310" spans="1:8" ht="43.5">
      <c r="A310" s="25" t="s">
        <v>81</v>
      </c>
      <c r="B310" s="210"/>
      <c r="C310" s="211"/>
      <c r="D310" s="211"/>
      <c r="E310" s="211"/>
      <c r="F310" s="211"/>
      <c r="G310" s="211"/>
      <c r="H310" s="212"/>
    </row>
    <row r="311" spans="1:8" ht="13.5">
      <c r="A311" s="98" t="s">
        <v>71</v>
      </c>
      <c r="B311" s="219"/>
      <c r="C311" s="249"/>
      <c r="D311" s="249"/>
      <c r="E311" s="249"/>
      <c r="F311" s="249"/>
      <c r="G311" s="249"/>
      <c r="H311" s="220"/>
    </row>
    <row r="312" spans="1:8" ht="13.5">
      <c r="A312" s="182" t="s">
        <v>72</v>
      </c>
      <c r="B312" s="26" t="s">
        <v>73</v>
      </c>
      <c r="C312" s="30"/>
      <c r="D312" s="15" t="s">
        <v>74</v>
      </c>
      <c r="E312" s="27" t="s">
        <v>73</v>
      </c>
      <c r="F312" s="250"/>
      <c r="G312" s="250"/>
      <c r="H312" s="16" t="s">
        <v>75</v>
      </c>
    </row>
    <row r="313" spans="1:8" ht="13.5">
      <c r="A313" s="182"/>
      <c r="B313" s="29" t="s">
        <v>76</v>
      </c>
      <c r="C313" s="251"/>
      <c r="D313" s="251"/>
      <c r="E313" s="22" t="s">
        <v>77</v>
      </c>
      <c r="F313" s="22"/>
      <c r="G313" s="22"/>
      <c r="H313" s="23"/>
    </row>
    <row r="314" spans="1:8" ht="13.5">
      <c r="A314" s="182"/>
      <c r="B314" s="14" t="s">
        <v>82</v>
      </c>
      <c r="C314" s="15"/>
      <c r="D314" s="250"/>
      <c r="E314" s="250"/>
      <c r="F314" s="250"/>
      <c r="G314" s="250"/>
      <c r="H314" s="32" t="s">
        <v>83</v>
      </c>
    </row>
    <row r="315" spans="1:8" ht="13.5">
      <c r="A315" s="182"/>
      <c r="B315" s="29" t="s">
        <v>73</v>
      </c>
      <c r="C315" s="31"/>
      <c r="D315" s="22" t="s">
        <v>79</v>
      </c>
      <c r="E315" s="28" t="s">
        <v>76</v>
      </c>
      <c r="F315" s="251"/>
      <c r="G315" s="251"/>
      <c r="H315" s="23" t="s">
        <v>77</v>
      </c>
    </row>
    <row r="316" spans="1:8" ht="13.5">
      <c r="A316" s="130"/>
      <c r="B316" s="260"/>
      <c r="C316" s="260"/>
      <c r="D316" s="260"/>
      <c r="E316" s="260"/>
      <c r="F316" s="260"/>
      <c r="G316" s="260"/>
      <c r="H316" s="260"/>
    </row>
    <row r="317" spans="1:8" ht="13.5">
      <c r="A317" s="265" t="s">
        <v>249</v>
      </c>
      <c r="B317" s="266"/>
      <c r="C317" s="266"/>
      <c r="D317" s="266"/>
      <c r="E317" s="18"/>
      <c r="F317" s="18"/>
      <c r="G317" s="18"/>
      <c r="H317" s="19"/>
    </row>
    <row r="318" spans="1:8" ht="13.5">
      <c r="A318" s="126" t="s">
        <v>251</v>
      </c>
      <c r="B318" s="262" t="s">
        <v>253</v>
      </c>
      <c r="C318" s="263"/>
      <c r="D318" s="263"/>
      <c r="E318" s="264"/>
      <c r="F318" s="182" t="s">
        <v>250</v>
      </c>
      <c r="G318" s="182"/>
      <c r="H318" s="182"/>
    </row>
    <row r="319" spans="1:8" ht="27" customHeight="1">
      <c r="A319" s="131" t="s">
        <v>252</v>
      </c>
      <c r="B319" s="257"/>
      <c r="C319" s="258"/>
      <c r="D319" s="258"/>
      <c r="E319" s="259"/>
      <c r="F319" s="257"/>
      <c r="G319" s="258"/>
      <c r="H319" s="259"/>
    </row>
    <row r="320" spans="1:8" ht="27" customHeight="1">
      <c r="A320" s="131" t="s">
        <v>252</v>
      </c>
      <c r="B320" s="257"/>
      <c r="C320" s="258"/>
      <c r="D320" s="258"/>
      <c r="E320" s="259"/>
      <c r="F320" s="257"/>
      <c r="G320" s="258"/>
      <c r="H320" s="259"/>
    </row>
    <row r="321" spans="1:8" ht="27" customHeight="1">
      <c r="A321" s="131" t="s">
        <v>252</v>
      </c>
      <c r="B321" s="257"/>
      <c r="C321" s="258"/>
      <c r="D321" s="258"/>
      <c r="E321" s="259"/>
      <c r="F321" s="257"/>
      <c r="G321" s="258"/>
      <c r="H321" s="259"/>
    </row>
    <row r="322" spans="1:8" ht="27" customHeight="1">
      <c r="A322" s="131" t="s">
        <v>252</v>
      </c>
      <c r="B322" s="257"/>
      <c r="C322" s="258"/>
      <c r="D322" s="258"/>
      <c r="E322" s="259"/>
      <c r="F322" s="257"/>
      <c r="G322" s="258"/>
      <c r="H322" s="259"/>
    </row>
    <row r="323" spans="1:8" ht="13.5">
      <c r="A323" s="17"/>
      <c r="B323" s="18"/>
      <c r="C323" s="18"/>
      <c r="D323" s="18"/>
      <c r="E323" s="18"/>
      <c r="F323" s="18"/>
      <c r="G323" s="18"/>
      <c r="H323" s="19"/>
    </row>
    <row r="324" spans="1:8" ht="13.5">
      <c r="A324" s="17"/>
      <c r="B324" s="18"/>
      <c r="C324" s="18"/>
      <c r="D324" s="18"/>
      <c r="E324" s="18"/>
      <c r="F324" s="18"/>
      <c r="G324" s="18"/>
      <c r="H324" s="19"/>
    </row>
    <row r="325" spans="1:8" ht="13.5">
      <c r="A325" s="17"/>
      <c r="B325" s="18"/>
      <c r="C325" s="18"/>
      <c r="D325" s="18"/>
      <c r="E325" s="18"/>
      <c r="F325" s="18"/>
      <c r="G325" s="18"/>
      <c r="H325" s="19"/>
    </row>
    <row r="326" spans="1:8" ht="13.5">
      <c r="A326" s="17"/>
      <c r="B326" s="18"/>
      <c r="C326" s="18"/>
      <c r="D326" s="18"/>
      <c r="E326" s="18"/>
      <c r="F326" s="18"/>
      <c r="G326" s="18"/>
      <c r="H326" s="19"/>
    </row>
    <row r="327" spans="1:8" ht="13.5">
      <c r="A327" s="17"/>
      <c r="B327" s="18"/>
      <c r="C327" s="18"/>
      <c r="D327" s="18"/>
      <c r="E327" s="18"/>
      <c r="F327" s="18"/>
      <c r="G327" s="18"/>
      <c r="H327" s="19"/>
    </row>
    <row r="328" spans="1:8" ht="13.5">
      <c r="A328" s="17"/>
      <c r="B328" s="18"/>
      <c r="C328" s="18"/>
      <c r="D328" s="18"/>
      <c r="E328" s="18"/>
      <c r="F328" s="18"/>
      <c r="G328" s="18"/>
      <c r="H328" s="19"/>
    </row>
    <row r="329" spans="1:8" ht="13.5">
      <c r="A329" s="17"/>
      <c r="B329" s="18"/>
      <c r="C329" s="18"/>
      <c r="D329" s="18"/>
      <c r="E329" s="18"/>
      <c r="F329" s="18"/>
      <c r="G329" s="18"/>
      <c r="H329" s="19"/>
    </row>
    <row r="330" spans="1:8" ht="13.5">
      <c r="A330" s="17"/>
      <c r="B330" s="18"/>
      <c r="C330" s="18"/>
      <c r="D330" s="18"/>
      <c r="E330" s="18"/>
      <c r="F330" s="18"/>
      <c r="G330" s="18"/>
      <c r="H330" s="19"/>
    </row>
    <row r="331" spans="1:8" ht="13.5">
      <c r="A331" s="17"/>
      <c r="B331" s="18"/>
      <c r="C331" s="18"/>
      <c r="D331" s="18"/>
      <c r="E331" s="18"/>
      <c r="F331" s="18"/>
      <c r="G331" s="18"/>
      <c r="H331" s="19"/>
    </row>
    <row r="332" spans="1:8" ht="13.5">
      <c r="A332" s="17"/>
      <c r="B332" s="18"/>
      <c r="C332" s="18"/>
      <c r="D332" s="18"/>
      <c r="E332" s="18"/>
      <c r="F332" s="18"/>
      <c r="G332" s="18"/>
      <c r="H332" s="19"/>
    </row>
    <row r="333" spans="1:8" ht="13.5">
      <c r="A333" s="17"/>
      <c r="B333" s="18"/>
      <c r="C333" s="18"/>
      <c r="D333" s="18"/>
      <c r="E333" s="18"/>
      <c r="F333" s="18"/>
      <c r="G333" s="18"/>
      <c r="H333" s="19"/>
    </row>
    <row r="334" spans="1:8" ht="13.5">
      <c r="A334" s="17"/>
      <c r="B334" s="18"/>
      <c r="C334" s="18"/>
      <c r="D334" s="18"/>
      <c r="E334" s="18"/>
      <c r="F334" s="18"/>
      <c r="G334" s="18"/>
      <c r="H334" s="19"/>
    </row>
    <row r="335" spans="1:8" ht="13.5">
      <c r="A335" s="17"/>
      <c r="B335" s="18"/>
      <c r="C335" s="18"/>
      <c r="D335" s="18"/>
      <c r="E335" s="18"/>
      <c r="F335" s="18"/>
      <c r="G335" s="18"/>
      <c r="H335" s="19"/>
    </row>
    <row r="336" spans="1:8" ht="13.5">
      <c r="A336" s="17"/>
      <c r="B336" s="18"/>
      <c r="C336" s="18"/>
      <c r="D336" s="18"/>
      <c r="E336" s="18"/>
      <c r="F336" s="18"/>
      <c r="G336" s="18"/>
      <c r="H336" s="19"/>
    </row>
    <row r="337" spans="1:8" ht="13.5">
      <c r="A337" s="17"/>
      <c r="B337" s="18"/>
      <c r="C337" s="18"/>
      <c r="D337" s="18"/>
      <c r="E337" s="18"/>
      <c r="F337" s="18"/>
      <c r="G337" s="18"/>
      <c r="H337" s="19"/>
    </row>
    <row r="338" spans="1:8" ht="13.5">
      <c r="A338" s="17"/>
      <c r="B338" s="18"/>
      <c r="C338" s="18"/>
      <c r="D338" s="18"/>
      <c r="E338" s="18"/>
      <c r="F338" s="18"/>
      <c r="G338" s="18"/>
      <c r="H338" s="19"/>
    </row>
    <row r="339" spans="1:8" ht="13.5">
      <c r="A339" s="17"/>
      <c r="B339" s="18"/>
      <c r="C339" s="18"/>
      <c r="D339" s="18"/>
      <c r="E339" s="18"/>
      <c r="F339" s="18"/>
      <c r="G339" s="18"/>
      <c r="H339" s="19"/>
    </row>
    <row r="340" spans="1:8" ht="13.5">
      <c r="A340" s="17"/>
      <c r="B340" s="18"/>
      <c r="C340" s="18"/>
      <c r="D340" s="18"/>
      <c r="E340" s="18"/>
      <c r="F340" s="18"/>
      <c r="G340" s="18"/>
      <c r="H340" s="19"/>
    </row>
    <row r="341" spans="1:8" ht="13.5">
      <c r="A341" s="17"/>
      <c r="B341" s="18"/>
      <c r="C341" s="18"/>
      <c r="D341" s="18"/>
      <c r="E341" s="18"/>
      <c r="F341" s="18"/>
      <c r="G341" s="18"/>
      <c r="H341" s="19"/>
    </row>
    <row r="342" spans="1:8" ht="13.5">
      <c r="A342" s="21"/>
      <c r="B342" s="22"/>
      <c r="C342" s="22"/>
      <c r="D342" s="22"/>
      <c r="E342" s="22"/>
      <c r="F342" s="22"/>
      <c r="G342" s="22"/>
      <c r="H342" s="23"/>
    </row>
    <row r="344" spans="1:8" ht="13.5">
      <c r="A344" s="14" t="s">
        <v>62</v>
      </c>
      <c r="B344" s="15"/>
      <c r="C344" s="15"/>
      <c r="D344" s="15"/>
      <c r="E344" s="15"/>
      <c r="F344" s="15"/>
      <c r="G344" s="15"/>
      <c r="H344" s="16"/>
    </row>
    <row r="345" spans="1:8" ht="13.5">
      <c r="A345" s="17"/>
      <c r="B345" s="18"/>
      <c r="C345" s="18"/>
      <c r="D345" s="18"/>
      <c r="E345" s="18"/>
      <c r="F345" s="18"/>
      <c r="G345" s="18"/>
      <c r="H345" s="19"/>
    </row>
    <row r="346" spans="1:8" ht="13.5">
      <c r="A346" s="17"/>
      <c r="B346" s="18"/>
      <c r="C346" s="18"/>
      <c r="D346" s="18"/>
      <c r="E346" s="18"/>
      <c r="F346" s="18"/>
      <c r="G346" s="18"/>
      <c r="H346" s="19"/>
    </row>
    <row r="347" spans="1:8" ht="13.5">
      <c r="A347" s="17"/>
      <c r="B347" s="18"/>
      <c r="C347" s="18"/>
      <c r="D347" s="18"/>
      <c r="E347" s="18"/>
      <c r="F347" s="18"/>
      <c r="G347" s="18"/>
      <c r="H347" s="19"/>
    </row>
    <row r="348" spans="1:8" ht="18.75">
      <c r="A348" s="228" t="s">
        <v>63</v>
      </c>
      <c r="B348" s="229"/>
      <c r="C348" s="229"/>
      <c r="D348" s="229"/>
      <c r="E348" s="229"/>
      <c r="F348" s="229"/>
      <c r="G348" s="229"/>
      <c r="H348" s="230"/>
    </row>
    <row r="349" spans="1:8" ht="13.5">
      <c r="A349" s="17"/>
      <c r="B349" s="18"/>
      <c r="C349" s="18"/>
      <c r="D349" s="18"/>
      <c r="E349" s="18"/>
      <c r="F349" s="18"/>
      <c r="G349" s="18"/>
      <c r="H349" s="19"/>
    </row>
    <row r="350" spans="1:8" ht="13.5">
      <c r="A350" s="17"/>
      <c r="B350" s="18"/>
      <c r="C350" s="18"/>
      <c r="D350" s="18"/>
      <c r="E350" s="18"/>
      <c r="F350" s="18"/>
      <c r="G350" s="18"/>
      <c r="H350" s="19"/>
    </row>
    <row r="351" spans="1:8" ht="13.5">
      <c r="A351" s="17" t="s">
        <v>64</v>
      </c>
      <c r="B351" s="18"/>
      <c r="C351" s="18"/>
      <c r="D351" s="18"/>
      <c r="E351" s="18"/>
      <c r="F351" s="18"/>
      <c r="G351" s="18"/>
      <c r="H351" s="19"/>
    </row>
    <row r="352" spans="1:8" ht="13.5">
      <c r="A352" s="17" t="s">
        <v>65</v>
      </c>
      <c r="B352" s="18"/>
      <c r="C352" s="18"/>
      <c r="D352" s="18"/>
      <c r="E352" s="18"/>
      <c r="F352" s="18"/>
      <c r="G352" s="18"/>
      <c r="H352" s="19"/>
    </row>
    <row r="353" spans="1:8" ht="13.5">
      <c r="A353" s="17" t="s">
        <v>66</v>
      </c>
      <c r="B353" s="255" t="s">
        <v>67</v>
      </c>
      <c r="C353" s="186"/>
      <c r="D353" s="252">
        <v>41557</v>
      </c>
      <c r="E353" s="253"/>
      <c r="F353" s="254"/>
      <c r="G353" s="18" t="s">
        <v>69</v>
      </c>
      <c r="H353" s="19"/>
    </row>
    <row r="354" spans="1:8" ht="13.5">
      <c r="A354" s="17"/>
      <c r="B354" s="255" t="s">
        <v>68</v>
      </c>
      <c r="C354" s="186"/>
      <c r="D354" s="217" t="s">
        <v>118</v>
      </c>
      <c r="E354" s="256"/>
      <c r="F354" s="18" t="s">
        <v>69</v>
      </c>
      <c r="G354" s="18"/>
      <c r="H354" s="19"/>
    </row>
    <row r="355" spans="1:8" ht="13.5">
      <c r="A355" s="17"/>
      <c r="B355" s="18"/>
      <c r="C355" s="18"/>
      <c r="D355" s="18"/>
      <c r="E355" s="18"/>
      <c r="F355" s="18"/>
      <c r="G355" s="18"/>
      <c r="H355" s="19"/>
    </row>
    <row r="356" spans="1:8" ht="13.5">
      <c r="A356" s="17"/>
      <c r="B356" s="18"/>
      <c r="C356" s="18"/>
      <c r="D356" s="18"/>
      <c r="E356" s="18"/>
      <c r="F356" s="18"/>
      <c r="G356" s="18"/>
      <c r="H356" s="19"/>
    </row>
    <row r="357" spans="1:8" ht="13.5">
      <c r="A357" s="17" t="s">
        <v>70</v>
      </c>
      <c r="B357" s="18"/>
      <c r="C357" s="18"/>
      <c r="D357" s="18"/>
      <c r="E357" s="18"/>
      <c r="F357" s="18"/>
      <c r="G357" s="18"/>
      <c r="H357" s="19"/>
    </row>
    <row r="358" spans="1:8" ht="27">
      <c r="A358" s="97" t="s">
        <v>80</v>
      </c>
      <c r="B358" s="210"/>
      <c r="C358" s="211"/>
      <c r="D358" s="211"/>
      <c r="E358" s="211"/>
      <c r="F358" s="211"/>
      <c r="G358" s="211"/>
      <c r="H358" s="212"/>
    </row>
    <row r="359" spans="1:8" ht="43.5">
      <c r="A359" s="25" t="s">
        <v>81</v>
      </c>
      <c r="B359" s="210"/>
      <c r="C359" s="211"/>
      <c r="D359" s="211"/>
      <c r="E359" s="211"/>
      <c r="F359" s="211"/>
      <c r="G359" s="211"/>
      <c r="H359" s="212"/>
    </row>
    <row r="360" spans="1:8" ht="13.5">
      <c r="A360" s="98" t="s">
        <v>71</v>
      </c>
      <c r="B360" s="219"/>
      <c r="C360" s="249"/>
      <c r="D360" s="249"/>
      <c r="E360" s="249"/>
      <c r="F360" s="249"/>
      <c r="G360" s="249"/>
      <c r="H360" s="220"/>
    </row>
    <row r="361" spans="1:8" ht="13.5">
      <c r="A361" s="182" t="s">
        <v>72</v>
      </c>
      <c r="B361" s="26" t="s">
        <v>73</v>
      </c>
      <c r="C361" s="30"/>
      <c r="D361" s="15" t="s">
        <v>74</v>
      </c>
      <c r="E361" s="27" t="s">
        <v>73</v>
      </c>
      <c r="F361" s="250"/>
      <c r="G361" s="250"/>
      <c r="H361" s="16" t="s">
        <v>75</v>
      </c>
    </row>
    <row r="362" spans="1:8" ht="13.5">
      <c r="A362" s="182"/>
      <c r="B362" s="29" t="s">
        <v>76</v>
      </c>
      <c r="C362" s="251"/>
      <c r="D362" s="251"/>
      <c r="E362" s="22" t="s">
        <v>77</v>
      </c>
      <c r="F362" s="22"/>
      <c r="G362" s="22"/>
      <c r="H362" s="23"/>
    </row>
    <row r="363" spans="1:8" ht="13.5">
      <c r="A363" s="182"/>
      <c r="B363" s="14" t="s">
        <v>82</v>
      </c>
      <c r="C363" s="15"/>
      <c r="D363" s="250"/>
      <c r="E363" s="250"/>
      <c r="F363" s="250"/>
      <c r="G363" s="250"/>
      <c r="H363" s="32" t="s">
        <v>83</v>
      </c>
    </row>
    <row r="364" spans="1:8" ht="13.5">
      <c r="A364" s="182"/>
      <c r="B364" s="29" t="s">
        <v>73</v>
      </c>
      <c r="C364" s="31"/>
      <c r="D364" s="22" t="s">
        <v>79</v>
      </c>
      <c r="E364" s="28" t="s">
        <v>76</v>
      </c>
      <c r="F364" s="251"/>
      <c r="G364" s="251"/>
      <c r="H364" s="23" t="s">
        <v>77</v>
      </c>
    </row>
    <row r="365" spans="1:8" ht="13.5">
      <c r="A365" s="130"/>
      <c r="B365" s="260"/>
      <c r="C365" s="260"/>
      <c r="D365" s="260"/>
      <c r="E365" s="260"/>
      <c r="F365" s="260"/>
      <c r="G365" s="260"/>
      <c r="H365" s="260"/>
    </row>
    <row r="366" spans="1:8" ht="13.5">
      <c r="A366" s="265" t="s">
        <v>249</v>
      </c>
      <c r="B366" s="266"/>
      <c r="C366" s="266"/>
      <c r="D366" s="266"/>
      <c r="E366" s="18"/>
      <c r="F366" s="18"/>
      <c r="G366" s="18"/>
      <c r="H366" s="19"/>
    </row>
    <row r="367" spans="1:8" ht="13.5">
      <c r="A367" s="126" t="s">
        <v>251</v>
      </c>
      <c r="B367" s="262" t="s">
        <v>253</v>
      </c>
      <c r="C367" s="263"/>
      <c r="D367" s="263"/>
      <c r="E367" s="264"/>
      <c r="F367" s="182" t="s">
        <v>250</v>
      </c>
      <c r="G367" s="182"/>
      <c r="H367" s="182"/>
    </row>
    <row r="368" spans="1:8" ht="27" customHeight="1">
      <c r="A368" s="131" t="s">
        <v>252</v>
      </c>
      <c r="B368" s="257"/>
      <c r="C368" s="258"/>
      <c r="D368" s="258"/>
      <c r="E368" s="259"/>
      <c r="F368" s="257"/>
      <c r="G368" s="258"/>
      <c r="H368" s="259"/>
    </row>
    <row r="369" spans="1:8" ht="27" customHeight="1">
      <c r="A369" s="131" t="s">
        <v>252</v>
      </c>
      <c r="B369" s="257"/>
      <c r="C369" s="258"/>
      <c r="D369" s="258"/>
      <c r="E369" s="259"/>
      <c r="F369" s="257"/>
      <c r="G369" s="258"/>
      <c r="H369" s="259"/>
    </row>
    <row r="370" spans="1:8" ht="27" customHeight="1">
      <c r="A370" s="131" t="s">
        <v>252</v>
      </c>
      <c r="B370" s="257"/>
      <c r="C370" s="258"/>
      <c r="D370" s="258"/>
      <c r="E370" s="259"/>
      <c r="F370" s="257"/>
      <c r="G370" s="258"/>
      <c r="H370" s="259"/>
    </row>
    <row r="371" spans="1:8" ht="27" customHeight="1">
      <c r="A371" s="131" t="s">
        <v>252</v>
      </c>
      <c r="B371" s="257"/>
      <c r="C371" s="258"/>
      <c r="D371" s="258"/>
      <c r="E371" s="259"/>
      <c r="F371" s="257"/>
      <c r="G371" s="258"/>
      <c r="H371" s="259"/>
    </row>
    <row r="372" spans="1:8" ht="13.5">
      <c r="A372" s="17"/>
      <c r="B372" s="18"/>
      <c r="C372" s="18"/>
      <c r="D372" s="18"/>
      <c r="E372" s="18"/>
      <c r="F372" s="18"/>
      <c r="G372" s="18"/>
      <c r="H372" s="19"/>
    </row>
    <row r="373" spans="1:8" ht="13.5">
      <c r="A373" s="17"/>
      <c r="B373" s="18"/>
      <c r="C373" s="18"/>
      <c r="D373" s="18"/>
      <c r="E373" s="18"/>
      <c r="F373" s="18"/>
      <c r="G373" s="18"/>
      <c r="H373" s="19"/>
    </row>
    <row r="374" spans="1:8" ht="13.5">
      <c r="A374" s="17"/>
      <c r="B374" s="18"/>
      <c r="C374" s="18"/>
      <c r="D374" s="18"/>
      <c r="E374" s="18"/>
      <c r="F374" s="18"/>
      <c r="G374" s="18"/>
      <c r="H374" s="19"/>
    </row>
    <row r="375" spans="1:8" ht="13.5">
      <c r="A375" s="17"/>
      <c r="B375" s="18"/>
      <c r="C375" s="18"/>
      <c r="D375" s="18"/>
      <c r="E375" s="18"/>
      <c r="F375" s="18"/>
      <c r="G375" s="18"/>
      <c r="H375" s="19"/>
    </row>
    <row r="376" spans="1:8" ht="13.5">
      <c r="A376" s="17"/>
      <c r="B376" s="18"/>
      <c r="C376" s="18"/>
      <c r="D376" s="18"/>
      <c r="E376" s="18"/>
      <c r="F376" s="18"/>
      <c r="G376" s="18"/>
      <c r="H376" s="19"/>
    </row>
    <row r="377" spans="1:8" ht="13.5">
      <c r="A377" s="17"/>
      <c r="B377" s="18"/>
      <c r="C377" s="18"/>
      <c r="D377" s="18"/>
      <c r="E377" s="18"/>
      <c r="F377" s="18"/>
      <c r="G377" s="18"/>
      <c r="H377" s="19"/>
    </row>
    <row r="378" spans="1:8" ht="13.5">
      <c r="A378" s="17"/>
      <c r="B378" s="18"/>
      <c r="C378" s="18"/>
      <c r="D378" s="18"/>
      <c r="E378" s="18"/>
      <c r="F378" s="18"/>
      <c r="G378" s="18"/>
      <c r="H378" s="19"/>
    </row>
    <row r="379" spans="1:8" ht="13.5">
      <c r="A379" s="17"/>
      <c r="B379" s="18"/>
      <c r="C379" s="18"/>
      <c r="D379" s="18"/>
      <c r="E379" s="18"/>
      <c r="F379" s="18"/>
      <c r="G379" s="18"/>
      <c r="H379" s="19"/>
    </row>
    <row r="380" spans="1:8" ht="13.5">
      <c r="A380" s="17"/>
      <c r="B380" s="18"/>
      <c r="C380" s="18"/>
      <c r="D380" s="18"/>
      <c r="E380" s="18"/>
      <c r="F380" s="18"/>
      <c r="G380" s="18"/>
      <c r="H380" s="19"/>
    </row>
    <row r="381" spans="1:8" ht="13.5">
      <c r="A381" s="17"/>
      <c r="B381" s="18"/>
      <c r="C381" s="18"/>
      <c r="D381" s="18"/>
      <c r="E381" s="18"/>
      <c r="F381" s="18"/>
      <c r="G381" s="18"/>
      <c r="H381" s="19"/>
    </row>
    <row r="382" spans="1:8" ht="13.5">
      <c r="A382" s="17"/>
      <c r="B382" s="18"/>
      <c r="C382" s="18"/>
      <c r="D382" s="18"/>
      <c r="E382" s="18"/>
      <c r="F382" s="18"/>
      <c r="G382" s="18"/>
      <c r="H382" s="19"/>
    </row>
    <row r="383" spans="1:8" ht="13.5">
      <c r="A383" s="17"/>
      <c r="B383" s="18"/>
      <c r="C383" s="18"/>
      <c r="D383" s="18"/>
      <c r="E383" s="18"/>
      <c r="F383" s="18"/>
      <c r="G383" s="18"/>
      <c r="H383" s="19"/>
    </row>
    <row r="384" spans="1:8" ht="13.5">
      <c r="A384" s="17"/>
      <c r="B384" s="18"/>
      <c r="C384" s="18"/>
      <c r="D384" s="18"/>
      <c r="E384" s="18"/>
      <c r="F384" s="18"/>
      <c r="G384" s="18"/>
      <c r="H384" s="19"/>
    </row>
    <row r="385" spans="1:8" ht="13.5">
      <c r="A385" s="17"/>
      <c r="B385" s="18"/>
      <c r="C385" s="18"/>
      <c r="D385" s="18"/>
      <c r="E385" s="18"/>
      <c r="F385" s="18"/>
      <c r="G385" s="18"/>
      <c r="H385" s="19"/>
    </row>
    <row r="386" spans="1:8" ht="13.5">
      <c r="A386" s="17"/>
      <c r="B386" s="18"/>
      <c r="C386" s="18"/>
      <c r="D386" s="18"/>
      <c r="E386" s="18"/>
      <c r="F386" s="18"/>
      <c r="G386" s="18"/>
      <c r="H386" s="19"/>
    </row>
    <row r="387" spans="1:8" ht="13.5">
      <c r="A387" s="17"/>
      <c r="B387" s="18"/>
      <c r="C387" s="18"/>
      <c r="D387" s="18"/>
      <c r="E387" s="18"/>
      <c r="F387" s="18"/>
      <c r="G387" s="18"/>
      <c r="H387" s="19"/>
    </row>
    <row r="388" spans="1:8" ht="13.5">
      <c r="A388" s="17"/>
      <c r="B388" s="18"/>
      <c r="C388" s="18"/>
      <c r="D388" s="18"/>
      <c r="E388" s="18"/>
      <c r="F388" s="18"/>
      <c r="G388" s="18"/>
      <c r="H388" s="19"/>
    </row>
    <row r="389" spans="1:8" ht="13.5">
      <c r="A389" s="17"/>
      <c r="B389" s="18"/>
      <c r="C389" s="18"/>
      <c r="D389" s="18"/>
      <c r="E389" s="18"/>
      <c r="F389" s="18"/>
      <c r="G389" s="18"/>
      <c r="H389" s="19"/>
    </row>
    <row r="390" spans="1:8" ht="13.5">
      <c r="A390" s="17"/>
      <c r="B390" s="18"/>
      <c r="C390" s="18"/>
      <c r="D390" s="18"/>
      <c r="E390" s="18"/>
      <c r="F390" s="18"/>
      <c r="G390" s="18"/>
      <c r="H390" s="19"/>
    </row>
    <row r="391" spans="1:8" ht="13.5">
      <c r="A391" s="21"/>
      <c r="B391" s="22"/>
      <c r="C391" s="22"/>
      <c r="D391" s="22"/>
      <c r="E391" s="22"/>
      <c r="F391" s="22"/>
      <c r="G391" s="22"/>
      <c r="H391" s="23"/>
    </row>
    <row r="393" spans="1:8" ht="13.5">
      <c r="A393" s="14" t="s">
        <v>62</v>
      </c>
      <c r="B393" s="15"/>
      <c r="C393" s="15"/>
      <c r="D393" s="15"/>
      <c r="E393" s="15"/>
      <c r="F393" s="15"/>
      <c r="G393" s="15"/>
      <c r="H393" s="16"/>
    </row>
    <row r="394" spans="1:8" ht="13.5">
      <c r="A394" s="17"/>
      <c r="B394" s="18"/>
      <c r="C394" s="18"/>
      <c r="D394" s="18"/>
      <c r="E394" s="18"/>
      <c r="F394" s="18"/>
      <c r="G394" s="18"/>
      <c r="H394" s="19"/>
    </row>
    <row r="395" spans="1:8" ht="13.5">
      <c r="A395" s="17"/>
      <c r="B395" s="18"/>
      <c r="C395" s="18"/>
      <c r="D395" s="18"/>
      <c r="E395" s="18"/>
      <c r="F395" s="18"/>
      <c r="G395" s="18"/>
      <c r="H395" s="19"/>
    </row>
    <row r="396" spans="1:8" ht="13.5">
      <c r="A396" s="17"/>
      <c r="B396" s="18"/>
      <c r="C396" s="18"/>
      <c r="D396" s="18"/>
      <c r="E396" s="18"/>
      <c r="F396" s="18"/>
      <c r="G396" s="18"/>
      <c r="H396" s="19"/>
    </row>
    <row r="397" spans="1:8" ht="18.75">
      <c r="A397" s="228" t="s">
        <v>63</v>
      </c>
      <c r="B397" s="229"/>
      <c r="C397" s="229"/>
      <c r="D397" s="229"/>
      <c r="E397" s="229"/>
      <c r="F397" s="229"/>
      <c r="G397" s="229"/>
      <c r="H397" s="230"/>
    </row>
    <row r="398" spans="1:8" ht="13.5">
      <c r="A398" s="17"/>
      <c r="B398" s="18"/>
      <c r="C398" s="18"/>
      <c r="D398" s="18"/>
      <c r="E398" s="18"/>
      <c r="F398" s="18"/>
      <c r="G398" s="18"/>
      <c r="H398" s="19"/>
    </row>
    <row r="399" spans="1:8" ht="13.5">
      <c r="A399" s="17"/>
      <c r="B399" s="18"/>
      <c r="C399" s="18"/>
      <c r="D399" s="18"/>
      <c r="E399" s="18"/>
      <c r="F399" s="18"/>
      <c r="G399" s="18"/>
      <c r="H399" s="19"/>
    </row>
    <row r="400" spans="1:8" ht="13.5">
      <c r="A400" s="17" t="s">
        <v>64</v>
      </c>
      <c r="B400" s="18"/>
      <c r="C400" s="18"/>
      <c r="D400" s="18"/>
      <c r="E400" s="18"/>
      <c r="F400" s="18"/>
      <c r="G400" s="18"/>
      <c r="H400" s="19"/>
    </row>
    <row r="401" spans="1:8" ht="13.5">
      <c r="A401" s="17" t="s">
        <v>65</v>
      </c>
      <c r="B401" s="18"/>
      <c r="C401" s="18"/>
      <c r="D401" s="18"/>
      <c r="E401" s="18"/>
      <c r="F401" s="18"/>
      <c r="G401" s="18"/>
      <c r="H401" s="19"/>
    </row>
    <row r="402" spans="1:8" ht="13.5">
      <c r="A402" s="17" t="s">
        <v>66</v>
      </c>
      <c r="B402" s="255" t="s">
        <v>67</v>
      </c>
      <c r="C402" s="186"/>
      <c r="D402" s="252">
        <v>41557</v>
      </c>
      <c r="E402" s="253"/>
      <c r="F402" s="254"/>
      <c r="G402" s="18" t="s">
        <v>69</v>
      </c>
      <c r="H402" s="19"/>
    </row>
    <row r="403" spans="1:8" ht="13.5">
      <c r="A403" s="17"/>
      <c r="B403" s="255" t="s">
        <v>68</v>
      </c>
      <c r="C403" s="186"/>
      <c r="D403" s="217" t="s">
        <v>118</v>
      </c>
      <c r="E403" s="256"/>
      <c r="F403" s="18" t="s">
        <v>69</v>
      </c>
      <c r="G403" s="18"/>
      <c r="H403" s="19"/>
    </row>
    <row r="404" spans="1:8" ht="13.5">
      <c r="A404" s="17"/>
      <c r="B404" s="18"/>
      <c r="C404" s="18"/>
      <c r="D404" s="18"/>
      <c r="E404" s="18"/>
      <c r="F404" s="18"/>
      <c r="G404" s="18"/>
      <c r="H404" s="19"/>
    </row>
    <row r="405" spans="1:8" ht="13.5">
      <c r="A405" s="17"/>
      <c r="B405" s="18"/>
      <c r="C405" s="18"/>
      <c r="D405" s="18"/>
      <c r="E405" s="18"/>
      <c r="F405" s="18"/>
      <c r="G405" s="18"/>
      <c r="H405" s="19"/>
    </row>
    <row r="406" spans="1:8" ht="13.5">
      <c r="A406" s="17" t="s">
        <v>70</v>
      </c>
      <c r="B406" s="18"/>
      <c r="C406" s="18"/>
      <c r="D406" s="18"/>
      <c r="E406" s="18"/>
      <c r="F406" s="18"/>
      <c r="G406" s="18"/>
      <c r="H406" s="19"/>
    </row>
    <row r="407" spans="1:8" ht="27">
      <c r="A407" s="97" t="s">
        <v>80</v>
      </c>
      <c r="B407" s="210"/>
      <c r="C407" s="211"/>
      <c r="D407" s="211"/>
      <c r="E407" s="211"/>
      <c r="F407" s="211"/>
      <c r="G407" s="211"/>
      <c r="H407" s="212"/>
    </row>
    <row r="408" spans="1:8" ht="43.5">
      <c r="A408" s="25" t="s">
        <v>81</v>
      </c>
      <c r="B408" s="210"/>
      <c r="C408" s="211"/>
      <c r="D408" s="211"/>
      <c r="E408" s="211"/>
      <c r="F408" s="211"/>
      <c r="G408" s="211"/>
      <c r="H408" s="212"/>
    </row>
    <row r="409" spans="1:8" ht="13.5">
      <c r="A409" s="98" t="s">
        <v>71</v>
      </c>
      <c r="B409" s="219"/>
      <c r="C409" s="249"/>
      <c r="D409" s="249"/>
      <c r="E409" s="249"/>
      <c r="F409" s="249"/>
      <c r="G409" s="249"/>
      <c r="H409" s="220"/>
    </row>
    <row r="410" spans="1:8" ht="13.5">
      <c r="A410" s="182" t="s">
        <v>72</v>
      </c>
      <c r="B410" s="26" t="s">
        <v>73</v>
      </c>
      <c r="C410" s="30"/>
      <c r="D410" s="15" t="s">
        <v>74</v>
      </c>
      <c r="E410" s="27" t="s">
        <v>73</v>
      </c>
      <c r="F410" s="250"/>
      <c r="G410" s="250"/>
      <c r="H410" s="16" t="s">
        <v>75</v>
      </c>
    </row>
    <row r="411" spans="1:8" ht="13.5">
      <c r="A411" s="182"/>
      <c r="B411" s="29" t="s">
        <v>76</v>
      </c>
      <c r="C411" s="251"/>
      <c r="D411" s="251"/>
      <c r="E411" s="22" t="s">
        <v>77</v>
      </c>
      <c r="F411" s="22"/>
      <c r="G411" s="22"/>
      <c r="H411" s="23"/>
    </row>
    <row r="412" spans="1:8" ht="13.5">
      <c r="A412" s="182"/>
      <c r="B412" s="14" t="s">
        <v>82</v>
      </c>
      <c r="C412" s="15"/>
      <c r="D412" s="250"/>
      <c r="E412" s="250"/>
      <c r="F412" s="250"/>
      <c r="G412" s="250"/>
      <c r="H412" s="32" t="s">
        <v>83</v>
      </c>
    </row>
    <row r="413" spans="1:8" ht="13.5">
      <c r="A413" s="182"/>
      <c r="B413" s="29" t="s">
        <v>73</v>
      </c>
      <c r="C413" s="31"/>
      <c r="D413" s="22" t="s">
        <v>79</v>
      </c>
      <c r="E413" s="28" t="s">
        <v>76</v>
      </c>
      <c r="F413" s="251"/>
      <c r="G413" s="251"/>
      <c r="H413" s="23" t="s">
        <v>77</v>
      </c>
    </row>
    <row r="414" spans="1:8" ht="13.5">
      <c r="A414" s="130"/>
      <c r="B414" s="260"/>
      <c r="C414" s="260"/>
      <c r="D414" s="260"/>
      <c r="E414" s="260"/>
      <c r="F414" s="260"/>
      <c r="G414" s="260"/>
      <c r="H414" s="260"/>
    </row>
    <row r="415" spans="1:8" ht="13.5">
      <c r="A415" s="265" t="s">
        <v>249</v>
      </c>
      <c r="B415" s="266"/>
      <c r="C415" s="266"/>
      <c r="D415" s="266"/>
      <c r="E415" s="18"/>
      <c r="F415" s="18"/>
      <c r="G415" s="18"/>
      <c r="H415" s="19"/>
    </row>
    <row r="416" spans="1:8" ht="13.5">
      <c r="A416" s="126" t="s">
        <v>251</v>
      </c>
      <c r="B416" s="262" t="s">
        <v>253</v>
      </c>
      <c r="C416" s="263"/>
      <c r="D416" s="263"/>
      <c r="E416" s="264"/>
      <c r="F416" s="182" t="s">
        <v>250</v>
      </c>
      <c r="G416" s="182"/>
      <c r="H416" s="182"/>
    </row>
    <row r="417" spans="1:8" ht="27" customHeight="1">
      <c r="A417" s="131" t="s">
        <v>252</v>
      </c>
      <c r="B417" s="257"/>
      <c r="C417" s="258"/>
      <c r="D417" s="258"/>
      <c r="E417" s="259"/>
      <c r="F417" s="257"/>
      <c r="G417" s="258"/>
      <c r="H417" s="259"/>
    </row>
    <row r="418" spans="1:8" ht="27" customHeight="1">
      <c r="A418" s="131" t="s">
        <v>252</v>
      </c>
      <c r="B418" s="257"/>
      <c r="C418" s="258"/>
      <c r="D418" s="258"/>
      <c r="E418" s="259"/>
      <c r="F418" s="257"/>
      <c r="G418" s="258"/>
      <c r="H418" s="259"/>
    </row>
    <row r="419" spans="1:8" ht="27" customHeight="1">
      <c r="A419" s="131" t="s">
        <v>252</v>
      </c>
      <c r="B419" s="257"/>
      <c r="C419" s="258"/>
      <c r="D419" s="258"/>
      <c r="E419" s="259"/>
      <c r="F419" s="257"/>
      <c r="G419" s="258"/>
      <c r="H419" s="259"/>
    </row>
    <row r="420" spans="1:8" ht="27" customHeight="1">
      <c r="A420" s="131" t="s">
        <v>252</v>
      </c>
      <c r="B420" s="257"/>
      <c r="C420" s="258"/>
      <c r="D420" s="258"/>
      <c r="E420" s="259"/>
      <c r="F420" s="257"/>
      <c r="G420" s="258"/>
      <c r="H420" s="259"/>
    </row>
    <row r="421" spans="1:8" ht="13.5">
      <c r="A421" s="17"/>
      <c r="B421" s="18"/>
      <c r="C421" s="18"/>
      <c r="D421" s="18"/>
      <c r="E421" s="18"/>
      <c r="F421" s="18"/>
      <c r="G421" s="18"/>
      <c r="H421" s="19"/>
    </row>
    <row r="422" spans="1:8" ht="13.5">
      <c r="A422" s="17"/>
      <c r="B422" s="18"/>
      <c r="C422" s="18"/>
      <c r="D422" s="18"/>
      <c r="E422" s="18"/>
      <c r="F422" s="18"/>
      <c r="G422" s="18"/>
      <c r="H422" s="19"/>
    </row>
    <row r="423" spans="1:8" ht="13.5">
      <c r="A423" s="17"/>
      <c r="B423" s="18"/>
      <c r="C423" s="18"/>
      <c r="D423" s="18"/>
      <c r="E423" s="18"/>
      <c r="F423" s="18"/>
      <c r="G423" s="18"/>
      <c r="H423" s="19"/>
    </row>
    <row r="424" spans="1:8" ht="13.5">
      <c r="A424" s="17"/>
      <c r="B424" s="18"/>
      <c r="C424" s="18"/>
      <c r="D424" s="18"/>
      <c r="E424" s="18"/>
      <c r="F424" s="18"/>
      <c r="G424" s="18"/>
      <c r="H424" s="19"/>
    </row>
    <row r="425" spans="1:8" ht="13.5">
      <c r="A425" s="17"/>
      <c r="B425" s="18"/>
      <c r="C425" s="18"/>
      <c r="D425" s="18"/>
      <c r="E425" s="18"/>
      <c r="F425" s="18"/>
      <c r="G425" s="18"/>
      <c r="H425" s="19"/>
    </row>
    <row r="426" spans="1:8" ht="13.5">
      <c r="A426" s="17"/>
      <c r="B426" s="18"/>
      <c r="C426" s="18"/>
      <c r="D426" s="18"/>
      <c r="E426" s="18"/>
      <c r="F426" s="18"/>
      <c r="G426" s="18"/>
      <c r="H426" s="19"/>
    </row>
    <row r="427" spans="1:8" ht="13.5">
      <c r="A427" s="17"/>
      <c r="B427" s="18"/>
      <c r="C427" s="18"/>
      <c r="D427" s="18"/>
      <c r="E427" s="18"/>
      <c r="F427" s="18"/>
      <c r="G427" s="18"/>
      <c r="H427" s="19"/>
    </row>
    <row r="428" spans="1:8" ht="13.5">
      <c r="A428" s="17"/>
      <c r="B428" s="18"/>
      <c r="C428" s="18"/>
      <c r="D428" s="18"/>
      <c r="E428" s="18"/>
      <c r="F428" s="18"/>
      <c r="G428" s="18"/>
      <c r="H428" s="19"/>
    </row>
    <row r="429" spans="1:8" ht="13.5">
      <c r="A429" s="17"/>
      <c r="B429" s="18"/>
      <c r="C429" s="18"/>
      <c r="D429" s="18"/>
      <c r="E429" s="18"/>
      <c r="F429" s="18"/>
      <c r="G429" s="18"/>
      <c r="H429" s="19"/>
    </row>
    <row r="430" spans="1:8" ht="13.5">
      <c r="A430" s="17"/>
      <c r="B430" s="18"/>
      <c r="C430" s="18"/>
      <c r="D430" s="18"/>
      <c r="E430" s="18"/>
      <c r="F430" s="18"/>
      <c r="G430" s="18"/>
      <c r="H430" s="19"/>
    </row>
    <row r="431" spans="1:8" ht="13.5">
      <c r="A431" s="17"/>
      <c r="B431" s="18"/>
      <c r="C431" s="18"/>
      <c r="D431" s="18"/>
      <c r="E431" s="18"/>
      <c r="F431" s="18"/>
      <c r="G431" s="18"/>
      <c r="H431" s="19"/>
    </row>
    <row r="432" spans="1:8" ht="13.5">
      <c r="A432" s="17"/>
      <c r="B432" s="18"/>
      <c r="C432" s="18"/>
      <c r="D432" s="18"/>
      <c r="E432" s="18"/>
      <c r="F432" s="18"/>
      <c r="G432" s="18"/>
      <c r="H432" s="19"/>
    </row>
    <row r="433" spans="1:8" ht="13.5">
      <c r="A433" s="17"/>
      <c r="B433" s="18"/>
      <c r="C433" s="18"/>
      <c r="D433" s="18"/>
      <c r="E433" s="18"/>
      <c r="F433" s="18"/>
      <c r="G433" s="18"/>
      <c r="H433" s="19"/>
    </row>
    <row r="434" spans="1:8" ht="13.5">
      <c r="A434" s="17"/>
      <c r="B434" s="18"/>
      <c r="C434" s="18"/>
      <c r="D434" s="18"/>
      <c r="E434" s="18"/>
      <c r="F434" s="18"/>
      <c r="G434" s="18"/>
      <c r="H434" s="19"/>
    </row>
    <row r="435" spans="1:8" ht="13.5">
      <c r="A435" s="17"/>
      <c r="B435" s="18"/>
      <c r="C435" s="18"/>
      <c r="D435" s="18"/>
      <c r="E435" s="18"/>
      <c r="F435" s="18"/>
      <c r="G435" s="18"/>
      <c r="H435" s="19"/>
    </row>
    <row r="436" spans="1:8" ht="13.5">
      <c r="A436" s="17"/>
      <c r="B436" s="18"/>
      <c r="C436" s="18"/>
      <c r="D436" s="18"/>
      <c r="E436" s="18"/>
      <c r="F436" s="18"/>
      <c r="G436" s="18"/>
      <c r="H436" s="19"/>
    </row>
    <row r="437" spans="1:8" ht="13.5">
      <c r="A437" s="17"/>
      <c r="B437" s="18"/>
      <c r="C437" s="18"/>
      <c r="D437" s="18"/>
      <c r="E437" s="18"/>
      <c r="F437" s="18"/>
      <c r="G437" s="18"/>
      <c r="H437" s="19"/>
    </row>
    <row r="438" spans="1:8" ht="13.5">
      <c r="A438" s="17"/>
      <c r="B438" s="18"/>
      <c r="C438" s="18"/>
      <c r="D438" s="18"/>
      <c r="E438" s="18"/>
      <c r="F438" s="18"/>
      <c r="G438" s="18"/>
      <c r="H438" s="19"/>
    </row>
    <row r="439" spans="1:8" ht="13.5">
      <c r="A439" s="17"/>
      <c r="B439" s="18"/>
      <c r="C439" s="18"/>
      <c r="D439" s="18"/>
      <c r="E439" s="18"/>
      <c r="F439" s="18"/>
      <c r="G439" s="18"/>
      <c r="H439" s="19"/>
    </row>
    <row r="440" spans="1:8" ht="13.5">
      <c r="A440" s="21"/>
      <c r="B440" s="22"/>
      <c r="C440" s="22"/>
      <c r="D440" s="22"/>
      <c r="E440" s="22"/>
      <c r="F440" s="22"/>
      <c r="G440" s="22"/>
      <c r="H440" s="23"/>
    </row>
    <row r="442" spans="1:8" ht="13.5">
      <c r="A442" s="14" t="s">
        <v>62</v>
      </c>
      <c r="B442" s="15"/>
      <c r="C442" s="15"/>
      <c r="D442" s="15"/>
      <c r="E442" s="15"/>
      <c r="F442" s="15"/>
      <c r="G442" s="15"/>
      <c r="H442" s="16"/>
    </row>
    <row r="443" spans="1:8" ht="13.5">
      <c r="A443" s="17"/>
      <c r="B443" s="18"/>
      <c r="C443" s="18"/>
      <c r="D443" s="18"/>
      <c r="E443" s="18"/>
      <c r="F443" s="18"/>
      <c r="G443" s="18"/>
      <c r="H443" s="19"/>
    </row>
    <row r="444" spans="1:8" ht="13.5">
      <c r="A444" s="17"/>
      <c r="B444" s="18"/>
      <c r="C444" s="18"/>
      <c r="D444" s="18"/>
      <c r="E444" s="18"/>
      <c r="F444" s="18"/>
      <c r="G444" s="18"/>
      <c r="H444" s="19"/>
    </row>
    <row r="445" spans="1:8" ht="13.5">
      <c r="A445" s="17"/>
      <c r="B445" s="18"/>
      <c r="C445" s="18"/>
      <c r="D445" s="18"/>
      <c r="E445" s="18"/>
      <c r="F445" s="18"/>
      <c r="G445" s="18"/>
      <c r="H445" s="19"/>
    </row>
    <row r="446" spans="1:8" ht="18.75">
      <c r="A446" s="228" t="s">
        <v>63</v>
      </c>
      <c r="B446" s="229"/>
      <c r="C446" s="229"/>
      <c r="D446" s="229"/>
      <c r="E446" s="229"/>
      <c r="F446" s="229"/>
      <c r="G446" s="229"/>
      <c r="H446" s="230"/>
    </row>
    <row r="447" spans="1:8" ht="13.5">
      <c r="A447" s="17"/>
      <c r="B447" s="18"/>
      <c r="C447" s="18"/>
      <c r="D447" s="18"/>
      <c r="E447" s="18"/>
      <c r="F447" s="18"/>
      <c r="G447" s="18"/>
      <c r="H447" s="19"/>
    </row>
    <row r="448" spans="1:8" ht="13.5">
      <c r="A448" s="17"/>
      <c r="B448" s="18"/>
      <c r="C448" s="18"/>
      <c r="D448" s="18"/>
      <c r="E448" s="18"/>
      <c r="F448" s="18"/>
      <c r="G448" s="18"/>
      <c r="H448" s="19"/>
    </row>
    <row r="449" spans="1:8" ht="13.5">
      <c r="A449" s="17" t="s">
        <v>64</v>
      </c>
      <c r="B449" s="18"/>
      <c r="C449" s="18"/>
      <c r="D449" s="18"/>
      <c r="E449" s="18"/>
      <c r="F449" s="18"/>
      <c r="G449" s="18"/>
      <c r="H449" s="19"/>
    </row>
    <row r="450" spans="1:8" ht="13.5">
      <c r="A450" s="17" t="s">
        <v>65</v>
      </c>
      <c r="B450" s="18"/>
      <c r="C450" s="18"/>
      <c r="D450" s="18"/>
      <c r="E450" s="18"/>
      <c r="F450" s="18"/>
      <c r="G450" s="18"/>
      <c r="H450" s="19"/>
    </row>
    <row r="451" spans="1:8" ht="13.5">
      <c r="A451" s="17" t="s">
        <v>66</v>
      </c>
      <c r="B451" s="255" t="s">
        <v>67</v>
      </c>
      <c r="C451" s="186"/>
      <c r="D451" s="252">
        <v>41557</v>
      </c>
      <c r="E451" s="253"/>
      <c r="F451" s="254"/>
      <c r="G451" s="18" t="s">
        <v>69</v>
      </c>
      <c r="H451" s="19"/>
    </row>
    <row r="452" spans="1:8" ht="13.5">
      <c r="A452" s="17"/>
      <c r="B452" s="255" t="s">
        <v>68</v>
      </c>
      <c r="C452" s="186"/>
      <c r="D452" s="217" t="s">
        <v>118</v>
      </c>
      <c r="E452" s="256"/>
      <c r="F452" s="18" t="s">
        <v>69</v>
      </c>
      <c r="G452" s="18"/>
      <c r="H452" s="19"/>
    </row>
    <row r="453" spans="1:8" ht="13.5">
      <c r="A453" s="17"/>
      <c r="B453" s="18"/>
      <c r="C453" s="18"/>
      <c r="D453" s="18"/>
      <c r="E453" s="18"/>
      <c r="F453" s="18"/>
      <c r="G453" s="18"/>
      <c r="H453" s="19"/>
    </row>
    <row r="454" spans="1:8" ht="13.5">
      <c r="A454" s="17"/>
      <c r="B454" s="18"/>
      <c r="C454" s="18"/>
      <c r="D454" s="18"/>
      <c r="E454" s="18"/>
      <c r="F454" s="18"/>
      <c r="G454" s="18"/>
      <c r="H454" s="19"/>
    </row>
    <row r="455" spans="1:8" ht="13.5">
      <c r="A455" s="17" t="s">
        <v>70</v>
      </c>
      <c r="B455" s="18"/>
      <c r="C455" s="18"/>
      <c r="D455" s="18"/>
      <c r="E455" s="18"/>
      <c r="F455" s="18"/>
      <c r="G455" s="18"/>
      <c r="H455" s="19"/>
    </row>
    <row r="456" spans="1:8" ht="27">
      <c r="A456" s="97" t="s">
        <v>80</v>
      </c>
      <c r="B456" s="210"/>
      <c r="C456" s="211"/>
      <c r="D456" s="211"/>
      <c r="E456" s="211"/>
      <c r="F456" s="211"/>
      <c r="G456" s="211"/>
      <c r="H456" s="212"/>
    </row>
    <row r="457" spans="1:8" ht="43.5">
      <c r="A457" s="25" t="s">
        <v>81</v>
      </c>
      <c r="B457" s="210"/>
      <c r="C457" s="211"/>
      <c r="D457" s="211"/>
      <c r="E457" s="211"/>
      <c r="F457" s="211"/>
      <c r="G457" s="211"/>
      <c r="H457" s="212"/>
    </row>
    <row r="458" spans="1:8" ht="13.5">
      <c r="A458" s="98" t="s">
        <v>71</v>
      </c>
      <c r="B458" s="219"/>
      <c r="C458" s="249"/>
      <c r="D458" s="249"/>
      <c r="E458" s="249"/>
      <c r="F458" s="249"/>
      <c r="G458" s="249"/>
      <c r="H458" s="220"/>
    </row>
    <row r="459" spans="1:8" ht="13.5">
      <c r="A459" s="182" t="s">
        <v>72</v>
      </c>
      <c r="B459" s="26" t="s">
        <v>73</v>
      </c>
      <c r="C459" s="30"/>
      <c r="D459" s="15" t="s">
        <v>74</v>
      </c>
      <c r="E459" s="27" t="s">
        <v>73</v>
      </c>
      <c r="F459" s="250"/>
      <c r="G459" s="250"/>
      <c r="H459" s="16" t="s">
        <v>75</v>
      </c>
    </row>
    <row r="460" spans="1:8" ht="13.5">
      <c r="A460" s="182"/>
      <c r="B460" s="29" t="s">
        <v>76</v>
      </c>
      <c r="C460" s="251"/>
      <c r="D460" s="251"/>
      <c r="E460" s="22" t="s">
        <v>77</v>
      </c>
      <c r="F460" s="22"/>
      <c r="G460" s="22"/>
      <c r="H460" s="23"/>
    </row>
    <row r="461" spans="1:8" ht="13.5">
      <c r="A461" s="182"/>
      <c r="B461" s="14" t="s">
        <v>82</v>
      </c>
      <c r="C461" s="15"/>
      <c r="D461" s="250"/>
      <c r="E461" s="250"/>
      <c r="F461" s="250"/>
      <c r="G461" s="250"/>
      <c r="H461" s="32" t="s">
        <v>83</v>
      </c>
    </row>
    <row r="462" spans="1:8" ht="13.5">
      <c r="A462" s="182"/>
      <c r="B462" s="29" t="s">
        <v>73</v>
      </c>
      <c r="C462" s="31"/>
      <c r="D462" s="22" t="s">
        <v>79</v>
      </c>
      <c r="E462" s="28" t="s">
        <v>76</v>
      </c>
      <c r="F462" s="251"/>
      <c r="G462" s="251"/>
      <c r="H462" s="23" t="s">
        <v>77</v>
      </c>
    </row>
    <row r="463" spans="1:8" ht="13.5">
      <c r="A463" s="130"/>
      <c r="B463" s="260"/>
      <c r="C463" s="260"/>
      <c r="D463" s="260"/>
      <c r="E463" s="260"/>
      <c r="F463" s="260"/>
      <c r="G463" s="260"/>
      <c r="H463" s="260"/>
    </row>
    <row r="464" spans="1:8" ht="13.5">
      <c r="A464" s="265" t="s">
        <v>249</v>
      </c>
      <c r="B464" s="266"/>
      <c r="C464" s="266"/>
      <c r="D464" s="266"/>
      <c r="E464" s="18"/>
      <c r="F464" s="18"/>
      <c r="G464" s="18"/>
      <c r="H464" s="19"/>
    </row>
    <row r="465" spans="1:8" ht="13.5">
      <c r="A465" s="126" t="s">
        <v>251</v>
      </c>
      <c r="B465" s="262" t="s">
        <v>253</v>
      </c>
      <c r="C465" s="263"/>
      <c r="D465" s="263"/>
      <c r="E465" s="264"/>
      <c r="F465" s="182" t="s">
        <v>250</v>
      </c>
      <c r="G465" s="182"/>
      <c r="H465" s="182"/>
    </row>
    <row r="466" spans="1:8" ht="27" customHeight="1">
      <c r="A466" s="131" t="s">
        <v>252</v>
      </c>
      <c r="B466" s="257"/>
      <c r="C466" s="258"/>
      <c r="D466" s="258"/>
      <c r="E466" s="259"/>
      <c r="F466" s="257"/>
      <c r="G466" s="258"/>
      <c r="H466" s="259"/>
    </row>
    <row r="467" spans="1:8" ht="27" customHeight="1">
      <c r="A467" s="131" t="s">
        <v>252</v>
      </c>
      <c r="B467" s="257"/>
      <c r="C467" s="258"/>
      <c r="D467" s="258"/>
      <c r="E467" s="259"/>
      <c r="F467" s="257"/>
      <c r="G467" s="258"/>
      <c r="H467" s="259"/>
    </row>
    <row r="468" spans="1:8" ht="27" customHeight="1">
      <c r="A468" s="131" t="s">
        <v>252</v>
      </c>
      <c r="B468" s="257"/>
      <c r="C468" s="258"/>
      <c r="D468" s="258"/>
      <c r="E468" s="259"/>
      <c r="F468" s="257"/>
      <c r="G468" s="258"/>
      <c r="H468" s="259"/>
    </row>
    <row r="469" spans="1:8" ht="27" customHeight="1">
      <c r="A469" s="131" t="s">
        <v>252</v>
      </c>
      <c r="B469" s="257"/>
      <c r="C469" s="258"/>
      <c r="D469" s="258"/>
      <c r="E469" s="259"/>
      <c r="F469" s="257"/>
      <c r="G469" s="258"/>
      <c r="H469" s="259"/>
    </row>
    <row r="470" spans="1:8" ht="13.5">
      <c r="A470" s="17"/>
      <c r="B470" s="18"/>
      <c r="C470" s="18"/>
      <c r="D470" s="18"/>
      <c r="E470" s="18"/>
      <c r="F470" s="18"/>
      <c r="G470" s="18"/>
      <c r="H470" s="19"/>
    </row>
    <row r="471" spans="1:8" ht="13.5">
      <c r="A471" s="17"/>
      <c r="B471" s="18"/>
      <c r="C471" s="18"/>
      <c r="D471" s="18"/>
      <c r="E471" s="18"/>
      <c r="F471" s="18"/>
      <c r="G471" s="18"/>
      <c r="H471" s="19"/>
    </row>
    <row r="472" spans="1:8" ht="13.5">
      <c r="A472" s="17"/>
      <c r="B472" s="18"/>
      <c r="C472" s="18"/>
      <c r="D472" s="18"/>
      <c r="E472" s="18"/>
      <c r="F472" s="18"/>
      <c r="G472" s="18"/>
      <c r="H472" s="19"/>
    </row>
    <row r="473" spans="1:8" ht="13.5">
      <c r="A473" s="17"/>
      <c r="B473" s="18"/>
      <c r="C473" s="18"/>
      <c r="D473" s="18"/>
      <c r="E473" s="18"/>
      <c r="F473" s="18"/>
      <c r="G473" s="18"/>
      <c r="H473" s="19"/>
    </row>
    <row r="474" spans="1:8" ht="13.5">
      <c r="A474" s="17"/>
      <c r="B474" s="18"/>
      <c r="C474" s="18"/>
      <c r="D474" s="18"/>
      <c r="E474" s="18"/>
      <c r="F474" s="18"/>
      <c r="G474" s="18"/>
      <c r="H474" s="19"/>
    </row>
    <row r="475" spans="1:8" ht="13.5">
      <c r="A475" s="17"/>
      <c r="B475" s="18"/>
      <c r="C475" s="18"/>
      <c r="D475" s="18"/>
      <c r="E475" s="18"/>
      <c r="F475" s="18"/>
      <c r="G475" s="18"/>
      <c r="H475" s="19"/>
    </row>
    <row r="476" spans="1:8" ht="13.5">
      <c r="A476" s="17"/>
      <c r="B476" s="18"/>
      <c r="C476" s="18"/>
      <c r="D476" s="18"/>
      <c r="E476" s="18"/>
      <c r="F476" s="18"/>
      <c r="G476" s="18"/>
      <c r="H476" s="19"/>
    </row>
    <row r="477" spans="1:8" ht="13.5">
      <c r="A477" s="17"/>
      <c r="B477" s="18"/>
      <c r="C477" s="18"/>
      <c r="D477" s="18"/>
      <c r="E477" s="18"/>
      <c r="F477" s="18"/>
      <c r="G477" s="18"/>
      <c r="H477" s="19"/>
    </row>
    <row r="478" spans="1:8" ht="13.5">
      <c r="A478" s="17"/>
      <c r="B478" s="18"/>
      <c r="C478" s="18"/>
      <c r="D478" s="18"/>
      <c r="E478" s="18"/>
      <c r="F478" s="18"/>
      <c r="G478" s="18"/>
      <c r="H478" s="19"/>
    </row>
    <row r="479" spans="1:8" ht="13.5">
      <c r="A479" s="17"/>
      <c r="B479" s="18"/>
      <c r="C479" s="18"/>
      <c r="D479" s="18"/>
      <c r="E479" s="18"/>
      <c r="F479" s="18"/>
      <c r="G479" s="18"/>
      <c r="H479" s="19"/>
    </row>
    <row r="480" spans="1:8" ht="13.5">
      <c r="A480" s="17"/>
      <c r="B480" s="18"/>
      <c r="C480" s="18"/>
      <c r="D480" s="18"/>
      <c r="E480" s="18"/>
      <c r="F480" s="18"/>
      <c r="G480" s="18"/>
      <c r="H480" s="19"/>
    </row>
    <row r="481" spans="1:8" ht="13.5">
      <c r="A481" s="17"/>
      <c r="B481" s="18"/>
      <c r="C481" s="18"/>
      <c r="D481" s="18"/>
      <c r="E481" s="18"/>
      <c r="F481" s="18"/>
      <c r="G481" s="18"/>
      <c r="H481" s="19"/>
    </row>
    <row r="482" spans="1:8" ht="13.5">
      <c r="A482" s="17"/>
      <c r="B482" s="18"/>
      <c r="C482" s="18"/>
      <c r="D482" s="18"/>
      <c r="E482" s="18"/>
      <c r="F482" s="18"/>
      <c r="G482" s="18"/>
      <c r="H482" s="19"/>
    </row>
    <row r="483" spans="1:8" ht="13.5">
      <c r="A483" s="17"/>
      <c r="B483" s="18"/>
      <c r="C483" s="18"/>
      <c r="D483" s="18"/>
      <c r="E483" s="18"/>
      <c r="F483" s="18"/>
      <c r="G483" s="18"/>
      <c r="H483" s="19"/>
    </row>
    <row r="484" spans="1:8" ht="13.5">
      <c r="A484" s="17"/>
      <c r="B484" s="18"/>
      <c r="C484" s="18"/>
      <c r="D484" s="18"/>
      <c r="E484" s="18"/>
      <c r="F484" s="18"/>
      <c r="G484" s="18"/>
      <c r="H484" s="19"/>
    </row>
    <row r="485" spans="1:8" ht="13.5">
      <c r="A485" s="17"/>
      <c r="B485" s="18"/>
      <c r="C485" s="18"/>
      <c r="D485" s="18"/>
      <c r="E485" s="18"/>
      <c r="F485" s="18"/>
      <c r="G485" s="18"/>
      <c r="H485" s="19"/>
    </row>
    <row r="486" spans="1:8" ht="13.5">
      <c r="A486" s="17"/>
      <c r="B486" s="18"/>
      <c r="C486" s="18"/>
      <c r="D486" s="18"/>
      <c r="E486" s="18"/>
      <c r="F486" s="18"/>
      <c r="G486" s="18"/>
      <c r="H486" s="19"/>
    </row>
    <row r="487" spans="1:8" ht="13.5">
      <c r="A487" s="17"/>
      <c r="B487" s="18"/>
      <c r="C487" s="18"/>
      <c r="D487" s="18"/>
      <c r="E487" s="18"/>
      <c r="F487" s="18"/>
      <c r="G487" s="18"/>
      <c r="H487" s="19"/>
    </row>
    <row r="488" spans="1:8" ht="13.5">
      <c r="A488" s="17"/>
      <c r="B488" s="18"/>
      <c r="C488" s="18"/>
      <c r="D488" s="18"/>
      <c r="E488" s="18"/>
      <c r="F488" s="18"/>
      <c r="G488" s="18"/>
      <c r="H488" s="19"/>
    </row>
    <row r="489" spans="1:8" ht="13.5">
      <c r="A489" s="21"/>
      <c r="B489" s="22"/>
      <c r="C489" s="22"/>
      <c r="D489" s="22"/>
      <c r="E489" s="22"/>
      <c r="F489" s="22"/>
      <c r="G489" s="22"/>
      <c r="H489" s="23"/>
    </row>
  </sheetData>
  <sheetProtection/>
  <mergeCells count="250">
    <mergeCell ref="B469:E469"/>
    <mergeCell ref="F469:H469"/>
    <mergeCell ref="A23:D23"/>
    <mergeCell ref="B24:E24"/>
    <mergeCell ref="F24:H24"/>
    <mergeCell ref="B25:E25"/>
    <mergeCell ref="F25:H25"/>
    <mergeCell ref="B26:E26"/>
    <mergeCell ref="F26:H26"/>
    <mergeCell ref="B27:E27"/>
    <mergeCell ref="B466:E466"/>
    <mergeCell ref="F466:H466"/>
    <mergeCell ref="B467:E467"/>
    <mergeCell ref="F467:H467"/>
    <mergeCell ref="B468:E468"/>
    <mergeCell ref="F468:H468"/>
    <mergeCell ref="F420:H420"/>
    <mergeCell ref="A464:D464"/>
    <mergeCell ref="B465:E465"/>
    <mergeCell ref="F465:H465"/>
    <mergeCell ref="B463:H463"/>
    <mergeCell ref="B456:H456"/>
    <mergeCell ref="B457:H457"/>
    <mergeCell ref="A446:H446"/>
    <mergeCell ref="B451:C451"/>
    <mergeCell ref="A415:D415"/>
    <mergeCell ref="B416:E416"/>
    <mergeCell ref="F416:H416"/>
    <mergeCell ref="A397:H397"/>
    <mergeCell ref="B402:C402"/>
    <mergeCell ref="D402:F402"/>
    <mergeCell ref="B403:C403"/>
    <mergeCell ref="D403:E403"/>
    <mergeCell ref="B414:H414"/>
    <mergeCell ref="F322:H322"/>
    <mergeCell ref="A366:D366"/>
    <mergeCell ref="B367:E367"/>
    <mergeCell ref="F367:H367"/>
    <mergeCell ref="B358:H358"/>
    <mergeCell ref="B359:H359"/>
    <mergeCell ref="B360:H360"/>
    <mergeCell ref="A348:H348"/>
    <mergeCell ref="B353:C353"/>
    <mergeCell ref="A317:D317"/>
    <mergeCell ref="B318:E318"/>
    <mergeCell ref="F318:H318"/>
    <mergeCell ref="A299:H299"/>
    <mergeCell ref="B304:C304"/>
    <mergeCell ref="D304:F304"/>
    <mergeCell ref="B305:C305"/>
    <mergeCell ref="D305:E305"/>
    <mergeCell ref="B316:H316"/>
    <mergeCell ref="F224:H224"/>
    <mergeCell ref="A268:D268"/>
    <mergeCell ref="B269:E269"/>
    <mergeCell ref="F269:H269"/>
    <mergeCell ref="B260:H260"/>
    <mergeCell ref="B261:H261"/>
    <mergeCell ref="B262:H262"/>
    <mergeCell ref="A250:H250"/>
    <mergeCell ref="B255:C255"/>
    <mergeCell ref="A219:D219"/>
    <mergeCell ref="B220:E220"/>
    <mergeCell ref="F220:H220"/>
    <mergeCell ref="A201:H201"/>
    <mergeCell ref="B206:C206"/>
    <mergeCell ref="D206:F206"/>
    <mergeCell ref="B207:C207"/>
    <mergeCell ref="D207:E207"/>
    <mergeCell ref="B218:H218"/>
    <mergeCell ref="B125:E125"/>
    <mergeCell ref="F125:H125"/>
    <mergeCell ref="B126:E126"/>
    <mergeCell ref="F126:H126"/>
    <mergeCell ref="A170:D170"/>
    <mergeCell ref="B171:E171"/>
    <mergeCell ref="F171:H171"/>
    <mergeCell ref="B162:H162"/>
    <mergeCell ref="B163:H163"/>
    <mergeCell ref="B164:H164"/>
    <mergeCell ref="B73:E73"/>
    <mergeCell ref="F73:H73"/>
    <mergeCell ref="A72:D72"/>
    <mergeCell ref="A121:D121"/>
    <mergeCell ref="B122:E122"/>
    <mergeCell ref="F122:H122"/>
    <mergeCell ref="B74:E74"/>
    <mergeCell ref="B75:E75"/>
    <mergeCell ref="B76:E76"/>
    <mergeCell ref="B77:E77"/>
    <mergeCell ref="F27:H27"/>
    <mergeCell ref="B28:E28"/>
    <mergeCell ref="F28:H28"/>
    <mergeCell ref="B16:H16"/>
    <mergeCell ref="D10:F10"/>
    <mergeCell ref="D11:E11"/>
    <mergeCell ref="B10:C10"/>
    <mergeCell ref="B11:C11"/>
    <mergeCell ref="F18:G18"/>
    <mergeCell ref="B15:H15"/>
    <mergeCell ref="A5:H5"/>
    <mergeCell ref="A18:A21"/>
    <mergeCell ref="C19:D19"/>
    <mergeCell ref="A54:H54"/>
    <mergeCell ref="B59:C59"/>
    <mergeCell ref="D59:F59"/>
    <mergeCell ref="B22:H22"/>
    <mergeCell ref="D20:G20"/>
    <mergeCell ref="B17:H17"/>
    <mergeCell ref="F21:G21"/>
    <mergeCell ref="B60:C60"/>
    <mergeCell ref="D60:E60"/>
    <mergeCell ref="B64:H64"/>
    <mergeCell ref="B65:H65"/>
    <mergeCell ref="B66:H66"/>
    <mergeCell ref="A67:A70"/>
    <mergeCell ref="F67:G67"/>
    <mergeCell ref="C68:D68"/>
    <mergeCell ref="D69:G69"/>
    <mergeCell ref="F70:G70"/>
    <mergeCell ref="B71:H71"/>
    <mergeCell ref="A103:H103"/>
    <mergeCell ref="B108:C108"/>
    <mergeCell ref="D108:F108"/>
    <mergeCell ref="B109:C109"/>
    <mergeCell ref="D109:E109"/>
    <mergeCell ref="F74:H74"/>
    <mergeCell ref="F75:H75"/>
    <mergeCell ref="F76:H76"/>
    <mergeCell ref="F77:H77"/>
    <mergeCell ref="B113:H113"/>
    <mergeCell ref="B114:H114"/>
    <mergeCell ref="B115:H115"/>
    <mergeCell ref="A116:A119"/>
    <mergeCell ref="F116:G116"/>
    <mergeCell ref="C117:D117"/>
    <mergeCell ref="D118:G118"/>
    <mergeCell ref="F119:G119"/>
    <mergeCell ref="B120:H120"/>
    <mergeCell ref="A152:H152"/>
    <mergeCell ref="B157:C157"/>
    <mergeCell ref="D157:F157"/>
    <mergeCell ref="B158:C158"/>
    <mergeCell ref="D158:E158"/>
    <mergeCell ref="B123:E123"/>
    <mergeCell ref="F123:H123"/>
    <mergeCell ref="B124:E124"/>
    <mergeCell ref="F124:H124"/>
    <mergeCell ref="A165:A168"/>
    <mergeCell ref="F165:G165"/>
    <mergeCell ref="C166:D166"/>
    <mergeCell ref="D167:G167"/>
    <mergeCell ref="F168:G168"/>
    <mergeCell ref="B169:H169"/>
    <mergeCell ref="B172:E172"/>
    <mergeCell ref="F172:H172"/>
    <mergeCell ref="B173:E173"/>
    <mergeCell ref="F173:H173"/>
    <mergeCell ref="B174:E174"/>
    <mergeCell ref="F174:H174"/>
    <mergeCell ref="B175:E175"/>
    <mergeCell ref="F175:H175"/>
    <mergeCell ref="B211:H211"/>
    <mergeCell ref="B212:H212"/>
    <mergeCell ref="B213:H213"/>
    <mergeCell ref="A214:A217"/>
    <mergeCell ref="F214:G214"/>
    <mergeCell ref="C215:D215"/>
    <mergeCell ref="D216:G216"/>
    <mergeCell ref="F217:G217"/>
    <mergeCell ref="D255:F255"/>
    <mergeCell ref="B256:C256"/>
    <mergeCell ref="D256:E256"/>
    <mergeCell ref="B221:E221"/>
    <mergeCell ref="F221:H221"/>
    <mergeCell ref="B222:E222"/>
    <mergeCell ref="F222:H222"/>
    <mergeCell ref="B223:E223"/>
    <mergeCell ref="F223:H223"/>
    <mergeCell ref="B224:E224"/>
    <mergeCell ref="A263:A266"/>
    <mergeCell ref="F263:G263"/>
    <mergeCell ref="C264:D264"/>
    <mergeCell ref="D265:G265"/>
    <mergeCell ref="F266:G266"/>
    <mergeCell ref="B267:H267"/>
    <mergeCell ref="B270:E270"/>
    <mergeCell ref="F270:H270"/>
    <mergeCell ref="B271:E271"/>
    <mergeCell ref="F271:H271"/>
    <mergeCell ref="B272:E272"/>
    <mergeCell ref="F272:H272"/>
    <mergeCell ref="B273:E273"/>
    <mergeCell ref="F273:H273"/>
    <mergeCell ref="B309:H309"/>
    <mergeCell ref="B310:H310"/>
    <mergeCell ref="B311:H311"/>
    <mergeCell ref="A312:A315"/>
    <mergeCell ref="F312:G312"/>
    <mergeCell ref="C313:D313"/>
    <mergeCell ref="D314:G314"/>
    <mergeCell ref="F315:G315"/>
    <mergeCell ref="D353:F353"/>
    <mergeCell ref="B354:C354"/>
    <mergeCell ref="D354:E354"/>
    <mergeCell ref="B319:E319"/>
    <mergeCell ref="F319:H319"/>
    <mergeCell ref="B320:E320"/>
    <mergeCell ref="F320:H320"/>
    <mergeCell ref="B321:E321"/>
    <mergeCell ref="F321:H321"/>
    <mergeCell ref="B322:E322"/>
    <mergeCell ref="A361:A364"/>
    <mergeCell ref="F361:G361"/>
    <mergeCell ref="C362:D362"/>
    <mergeCell ref="D363:G363"/>
    <mergeCell ref="F364:G364"/>
    <mergeCell ref="B365:H365"/>
    <mergeCell ref="B368:E368"/>
    <mergeCell ref="F368:H368"/>
    <mergeCell ref="B369:E369"/>
    <mergeCell ref="F369:H369"/>
    <mergeCell ref="B370:E370"/>
    <mergeCell ref="F370:H370"/>
    <mergeCell ref="B371:E371"/>
    <mergeCell ref="F371:H371"/>
    <mergeCell ref="B407:H407"/>
    <mergeCell ref="B408:H408"/>
    <mergeCell ref="B409:H409"/>
    <mergeCell ref="A410:A413"/>
    <mergeCell ref="F410:G410"/>
    <mergeCell ref="C411:D411"/>
    <mergeCell ref="D412:G412"/>
    <mergeCell ref="F413:G413"/>
    <mergeCell ref="D451:F451"/>
    <mergeCell ref="B452:C452"/>
    <mergeCell ref="D452:E452"/>
    <mergeCell ref="B417:E417"/>
    <mergeCell ref="F417:H417"/>
    <mergeCell ref="B418:E418"/>
    <mergeCell ref="F418:H418"/>
    <mergeCell ref="B419:E419"/>
    <mergeCell ref="F419:H419"/>
    <mergeCell ref="B420:E420"/>
    <mergeCell ref="B458:H458"/>
    <mergeCell ref="A459:A462"/>
    <mergeCell ref="F459:G459"/>
    <mergeCell ref="C460:D460"/>
    <mergeCell ref="D461:G461"/>
    <mergeCell ref="F462:G462"/>
  </mergeCells>
  <printOptions/>
  <pageMargins left="0.7086614173228347" right="0.7086614173228347" top="0.7480314960629921" bottom="0.7480314960629921" header="0.31496062992125984" footer="0.31496062992125984"/>
  <pageSetup horizontalDpi="600" verticalDpi="600" orientation="portrait" paperSize="9" scale="93" r:id="rId1"/>
  <rowBreaks count="9" manualBreakCount="9">
    <brk id="49" max="7" man="1"/>
    <brk id="98" max="7" man="1"/>
    <brk id="147" max="7" man="1"/>
    <brk id="196" max="7" man="1"/>
    <brk id="245" max="7" man="1"/>
    <brk id="294" max="7" man="1"/>
    <brk id="343" max="7" man="1"/>
    <brk id="392" max="7" man="1"/>
    <brk id="441" max="7" man="1"/>
  </rowBreaks>
</worksheet>
</file>

<file path=xl/worksheets/sheet11.xml><?xml version="1.0" encoding="utf-8"?>
<worksheet xmlns="http://schemas.openxmlformats.org/spreadsheetml/2006/main" xmlns:r="http://schemas.openxmlformats.org/officeDocument/2006/relationships">
  <sheetPr>
    <tabColor rgb="FF7030A0"/>
  </sheetPr>
  <dimension ref="A1:E27"/>
  <sheetViews>
    <sheetView showZeros="0" view="pageBreakPreview" zoomScaleSheetLayoutView="100" zoomScalePageLayoutView="0" workbookViewId="0" topLeftCell="A1">
      <selection activeCell="E38" sqref="E38"/>
    </sheetView>
  </sheetViews>
  <sheetFormatPr defaultColWidth="9.140625" defaultRowHeight="15"/>
  <cols>
    <col min="1" max="1" width="30.57421875" style="108" customWidth="1"/>
    <col min="2" max="2" width="25.57421875" style="108" customWidth="1"/>
    <col min="3" max="5" width="20.57421875" style="108" customWidth="1"/>
    <col min="6" max="16384" width="9.00390625" style="108" customWidth="1"/>
  </cols>
  <sheetData>
    <row r="1" ht="13.5">
      <c r="A1" s="108" t="s">
        <v>149</v>
      </c>
    </row>
    <row r="3" spans="1:5" ht="13.5">
      <c r="A3" s="273" t="s">
        <v>144</v>
      </c>
      <c r="B3" s="273"/>
      <c r="C3" s="273"/>
      <c r="D3" s="273"/>
      <c r="E3" s="273"/>
    </row>
    <row r="4" ht="13.5">
      <c r="A4" s="110"/>
    </row>
    <row r="5" spans="1:5" ht="13.5">
      <c r="A5" s="109"/>
      <c r="E5" s="109" t="s">
        <v>150</v>
      </c>
    </row>
    <row r="6" spans="1:5" ht="13.5" customHeight="1">
      <c r="A6" s="267" t="s">
        <v>224</v>
      </c>
      <c r="B6" s="268"/>
      <c r="C6" s="279" t="s">
        <v>220</v>
      </c>
      <c r="D6" s="279" t="s">
        <v>145</v>
      </c>
      <c r="E6" s="274" t="s">
        <v>157</v>
      </c>
    </row>
    <row r="7" spans="1:5" ht="27" customHeight="1">
      <c r="A7" s="269"/>
      <c r="B7" s="270"/>
      <c r="C7" s="279"/>
      <c r="D7" s="279"/>
      <c r="E7" s="274"/>
    </row>
    <row r="8" spans="1:5" ht="15" customHeight="1">
      <c r="A8" s="277" t="s">
        <v>155</v>
      </c>
      <c r="B8" s="277" t="s">
        <v>151</v>
      </c>
      <c r="C8" s="275">
        <f>'様式3-1-1 ｲ（診断・要緊急安全確認）'!F28</f>
        <v>0</v>
      </c>
      <c r="D8" s="275">
        <f>'様式3-1-1 ｲ（診断・要緊急安全確認）'!V28</f>
        <v>0</v>
      </c>
      <c r="E8" s="271"/>
    </row>
    <row r="9" spans="1:5" ht="15" customHeight="1">
      <c r="A9" s="281"/>
      <c r="B9" s="278"/>
      <c r="C9" s="276"/>
      <c r="D9" s="276"/>
      <c r="E9" s="272"/>
    </row>
    <row r="10" spans="1:5" ht="15" customHeight="1">
      <c r="A10" s="281"/>
      <c r="B10" s="277" t="s">
        <v>153</v>
      </c>
      <c r="C10" s="275"/>
      <c r="D10" s="275"/>
      <c r="E10" s="271"/>
    </row>
    <row r="11" spans="1:5" ht="15" customHeight="1">
      <c r="A11" s="281"/>
      <c r="B11" s="278"/>
      <c r="C11" s="276"/>
      <c r="D11" s="276"/>
      <c r="E11" s="272"/>
    </row>
    <row r="12" spans="1:5" ht="15" customHeight="1">
      <c r="A12" s="281"/>
      <c r="B12" s="277" t="s">
        <v>154</v>
      </c>
      <c r="C12" s="275">
        <f>'様式3-1-2（設計・要緊急安全確認）'!F28</f>
        <v>0</v>
      </c>
      <c r="D12" s="275">
        <f>'様式3-1-2（設計・要緊急安全確認）'!V28</f>
        <v>0</v>
      </c>
      <c r="E12" s="271"/>
    </row>
    <row r="13" spans="1:5" ht="15" customHeight="1">
      <c r="A13" s="281"/>
      <c r="B13" s="278"/>
      <c r="C13" s="276"/>
      <c r="D13" s="276"/>
      <c r="E13" s="272"/>
    </row>
    <row r="14" spans="1:5" ht="15" customHeight="1">
      <c r="A14" s="277" t="s">
        <v>152</v>
      </c>
      <c r="B14" s="277" t="s">
        <v>151</v>
      </c>
      <c r="C14" s="275">
        <f>'様式3-2-1 ｲ（診断・要安全確認計画）'!F28</f>
        <v>0</v>
      </c>
      <c r="D14" s="275">
        <f>'様式3-2-1 ｲ（診断・要安全確認計画）'!V28</f>
        <v>0</v>
      </c>
      <c r="E14" s="271"/>
    </row>
    <row r="15" spans="1:5" ht="15" customHeight="1">
      <c r="A15" s="281"/>
      <c r="B15" s="278"/>
      <c r="C15" s="276"/>
      <c r="D15" s="276"/>
      <c r="E15" s="272"/>
    </row>
    <row r="16" spans="1:5" ht="15" customHeight="1">
      <c r="A16" s="281"/>
      <c r="B16" s="277" t="s">
        <v>153</v>
      </c>
      <c r="C16" s="275"/>
      <c r="D16" s="275"/>
      <c r="E16" s="271"/>
    </row>
    <row r="17" spans="1:5" ht="15" customHeight="1">
      <c r="A17" s="281"/>
      <c r="B17" s="278"/>
      <c r="C17" s="276"/>
      <c r="D17" s="276"/>
      <c r="E17" s="272"/>
    </row>
    <row r="18" spans="1:5" ht="15" customHeight="1">
      <c r="A18" s="281"/>
      <c r="B18" s="277" t="s">
        <v>154</v>
      </c>
      <c r="C18" s="275">
        <f>'様式3-2-2（設計・要安全確認計画）'!F28</f>
        <v>0</v>
      </c>
      <c r="D18" s="275">
        <f>'様式3-2-2（設計・要安全確認計画）'!V28</f>
        <v>0</v>
      </c>
      <c r="E18" s="271"/>
    </row>
    <row r="19" spans="1:5" ht="15" customHeight="1">
      <c r="A19" s="281"/>
      <c r="B19" s="278"/>
      <c r="C19" s="276"/>
      <c r="D19" s="276"/>
      <c r="E19" s="272"/>
    </row>
    <row r="20" spans="1:5" ht="15" customHeight="1">
      <c r="A20" s="280" t="s">
        <v>156</v>
      </c>
      <c r="B20" s="280"/>
      <c r="C20" s="275">
        <f>'様式3-3 ｲ（改修・要緊急安全確認）'!F28</f>
        <v>0</v>
      </c>
      <c r="D20" s="275">
        <f>'様式3-3 ｲ（改修・要緊急安全確認）'!V28</f>
        <v>0</v>
      </c>
      <c r="E20" s="271"/>
    </row>
    <row r="21" spans="1:5" ht="15" customHeight="1">
      <c r="A21" s="280"/>
      <c r="B21" s="280"/>
      <c r="C21" s="276"/>
      <c r="D21" s="276"/>
      <c r="E21" s="272"/>
    </row>
    <row r="22" spans="1:5" ht="15" customHeight="1">
      <c r="A22" s="280" t="s">
        <v>219</v>
      </c>
      <c r="B22" s="280"/>
      <c r="C22" s="275">
        <f>'様式3-4 ｲ（改修・要安全確認計画）'!F28</f>
        <v>0</v>
      </c>
      <c r="D22" s="275">
        <f>'様式3-4 ｲ（改修・要安全確認計画）'!V28</f>
        <v>0</v>
      </c>
      <c r="E22" s="271"/>
    </row>
    <row r="23" spans="1:5" ht="15" customHeight="1">
      <c r="A23" s="280"/>
      <c r="B23" s="280"/>
      <c r="C23" s="276"/>
      <c r="D23" s="276"/>
      <c r="E23" s="272"/>
    </row>
    <row r="24" spans="1:5" ht="30" customHeight="1">
      <c r="A24" s="279" t="s">
        <v>124</v>
      </c>
      <c r="B24" s="25" t="s">
        <v>146</v>
      </c>
      <c r="C24" s="111">
        <f>SUM(C8:C23)</f>
        <v>0</v>
      </c>
      <c r="D24" s="111">
        <f>SUM(D8:D23)</f>
        <v>0</v>
      </c>
      <c r="E24" s="112"/>
    </row>
    <row r="25" spans="1:5" ht="30" customHeight="1">
      <c r="A25" s="279"/>
      <c r="B25" s="25" t="s">
        <v>147</v>
      </c>
      <c r="C25" s="111"/>
      <c r="D25" s="111"/>
      <c r="E25" s="112"/>
    </row>
    <row r="26" spans="1:5" ht="30" customHeight="1">
      <c r="A26" s="279"/>
      <c r="B26" s="25" t="s">
        <v>148</v>
      </c>
      <c r="C26" s="111">
        <f>C24-C25</f>
        <v>0</v>
      </c>
      <c r="D26" s="111">
        <f>D24-D25</f>
        <v>0</v>
      </c>
      <c r="E26" s="112"/>
    </row>
    <row r="27" ht="13.5">
      <c r="A27" s="113"/>
    </row>
  </sheetData>
  <sheetProtection/>
  <mergeCells count="40">
    <mergeCell ref="C6:C7"/>
    <mergeCell ref="D6:D7"/>
    <mergeCell ref="A24:A26"/>
    <mergeCell ref="A20:B21"/>
    <mergeCell ref="A22:B23"/>
    <mergeCell ref="A8:A13"/>
    <mergeCell ref="A14:A19"/>
    <mergeCell ref="B8:B9"/>
    <mergeCell ref="B10:B11"/>
    <mergeCell ref="B12:B13"/>
    <mergeCell ref="B14:B15"/>
    <mergeCell ref="B16:B17"/>
    <mergeCell ref="B18:B19"/>
    <mergeCell ref="C8:C9"/>
    <mergeCell ref="C16:C17"/>
    <mergeCell ref="C22:C23"/>
    <mergeCell ref="D22:D23"/>
    <mergeCell ref="D8:D9"/>
    <mergeCell ref="C10:C11"/>
    <mergeCell ref="D10:D11"/>
    <mergeCell ref="C12:C13"/>
    <mergeCell ref="D12:D13"/>
    <mergeCell ref="C14:C15"/>
    <mergeCell ref="D14:D15"/>
    <mergeCell ref="E16:E17"/>
    <mergeCell ref="D16:D17"/>
    <mergeCell ref="C18:C19"/>
    <mergeCell ref="D18:D19"/>
    <mergeCell ref="C20:C21"/>
    <mergeCell ref="D20:D21"/>
    <mergeCell ref="A6:B7"/>
    <mergeCell ref="E18:E19"/>
    <mergeCell ref="E20:E21"/>
    <mergeCell ref="E22:E23"/>
    <mergeCell ref="A3:E3"/>
    <mergeCell ref="E6:E7"/>
    <mergeCell ref="E8:E9"/>
    <mergeCell ref="E10:E11"/>
    <mergeCell ref="E12:E13"/>
    <mergeCell ref="E14:E15"/>
  </mergeCells>
  <printOptions/>
  <pageMargins left="0.7086614173228347" right="0.7086614173228347" top="0.7480314960629921" bottom="0.7480314960629921" header="0.31496062992125984" footer="0.31496062992125984"/>
  <pageSetup horizontalDpi="600" verticalDpi="600" orientation="landscape" paperSize="9" scale="110" r:id="rId1"/>
</worksheet>
</file>

<file path=xl/worksheets/sheet12.xml><?xml version="1.0" encoding="utf-8"?>
<worksheet xmlns="http://schemas.openxmlformats.org/spreadsheetml/2006/main" xmlns:r="http://schemas.openxmlformats.org/officeDocument/2006/relationships">
  <sheetPr>
    <tabColor rgb="FFC00000"/>
  </sheetPr>
  <dimension ref="A1:V29"/>
  <sheetViews>
    <sheetView view="pageBreakPreview" zoomScaleSheetLayoutView="100" zoomScalePageLayoutView="0" workbookViewId="0" topLeftCell="A1">
      <selection activeCell="F2" sqref="F2"/>
    </sheetView>
  </sheetViews>
  <sheetFormatPr defaultColWidth="12.57421875" defaultRowHeight="15"/>
  <cols>
    <col min="1" max="1" width="3.57421875" style="51" customWidth="1"/>
    <col min="2" max="2" width="15.57421875" style="51" customWidth="1"/>
    <col min="3" max="4" width="12.57421875" style="33" customWidth="1"/>
    <col min="5" max="5" width="3.57421875" style="33" customWidth="1"/>
    <col min="6" max="6" width="12.57421875" style="33" customWidth="1"/>
    <col min="7" max="7" width="3.57421875" style="33" customWidth="1"/>
    <col min="8" max="8" width="9.57421875" style="33" customWidth="1"/>
    <col min="9" max="10" width="3.57421875" style="33" customWidth="1"/>
    <col min="11" max="11" width="6.57421875" style="33" customWidth="1"/>
    <col min="12" max="13" width="12.57421875" style="33" customWidth="1"/>
    <col min="14" max="14" width="3.57421875" style="33" hidden="1" customWidth="1"/>
    <col min="15" max="15" width="12.57421875" style="33" customWidth="1"/>
    <col min="16" max="16" width="3.57421875" style="33" customWidth="1"/>
    <col min="17" max="22" width="12.57421875" style="33" customWidth="1"/>
    <col min="23" max="16384" width="12.57421875" style="33" customWidth="1"/>
  </cols>
  <sheetData>
    <row r="1" ht="30" customHeight="1">
      <c r="A1" s="51" t="s">
        <v>121</v>
      </c>
    </row>
    <row r="2" ht="15" customHeight="1">
      <c r="A2" s="33"/>
    </row>
    <row r="3" ht="30" customHeight="1">
      <c r="A3" s="79" t="s">
        <v>108</v>
      </c>
    </row>
    <row r="4" ht="15" customHeight="1" thickBot="1">
      <c r="V4" s="81" t="s">
        <v>19</v>
      </c>
    </row>
    <row r="5" spans="1:22" ht="30" customHeight="1" thickBot="1">
      <c r="A5" s="350" t="s">
        <v>123</v>
      </c>
      <c r="B5" s="357" t="s">
        <v>122</v>
      </c>
      <c r="C5" s="399" t="s">
        <v>192</v>
      </c>
      <c r="D5" s="390" t="s">
        <v>196</v>
      </c>
      <c r="E5" s="390"/>
      <c r="F5" s="400" t="s">
        <v>84</v>
      </c>
      <c r="G5" s="403" t="s">
        <v>85</v>
      </c>
      <c r="H5" s="404"/>
      <c r="I5" s="404"/>
      <c r="J5" s="404"/>
      <c r="K5" s="404"/>
      <c r="L5" s="405"/>
      <c r="M5" s="406" t="s">
        <v>86</v>
      </c>
      <c r="N5" s="407"/>
      <c r="O5" s="407"/>
      <c r="P5" s="407"/>
      <c r="Q5" s="407"/>
      <c r="R5" s="407"/>
      <c r="S5" s="407"/>
      <c r="T5" s="407"/>
      <c r="U5" s="407"/>
      <c r="V5" s="408"/>
    </row>
    <row r="6" spans="1:22" ht="22.5" customHeight="1">
      <c r="A6" s="351"/>
      <c r="B6" s="358"/>
      <c r="C6" s="351"/>
      <c r="D6" s="398"/>
      <c r="E6" s="398"/>
      <c r="F6" s="401"/>
      <c r="G6" s="377" t="s">
        <v>87</v>
      </c>
      <c r="H6" s="378"/>
      <c r="I6" s="378"/>
      <c r="J6" s="378"/>
      <c r="K6" s="379"/>
      <c r="L6" s="400" t="s">
        <v>88</v>
      </c>
      <c r="M6" s="409" t="s">
        <v>89</v>
      </c>
      <c r="N6" s="386"/>
      <c r="O6" s="388" t="s">
        <v>90</v>
      </c>
      <c r="P6" s="390"/>
      <c r="Q6" s="392" t="s">
        <v>91</v>
      </c>
      <c r="R6" s="394" t="s">
        <v>92</v>
      </c>
      <c r="S6" s="396" t="s">
        <v>93</v>
      </c>
      <c r="T6" s="380" t="s">
        <v>94</v>
      </c>
      <c r="U6" s="382" t="s">
        <v>169</v>
      </c>
      <c r="V6" s="384" t="s">
        <v>95</v>
      </c>
    </row>
    <row r="7" spans="1:22" ht="22.5" customHeight="1" thickBot="1">
      <c r="A7" s="352"/>
      <c r="B7" s="303"/>
      <c r="C7" s="352"/>
      <c r="D7" s="391"/>
      <c r="E7" s="391"/>
      <c r="F7" s="402"/>
      <c r="G7" s="372"/>
      <c r="H7" s="373"/>
      <c r="I7" s="374" t="s">
        <v>96</v>
      </c>
      <c r="J7" s="375"/>
      <c r="K7" s="376"/>
      <c r="L7" s="402"/>
      <c r="M7" s="410"/>
      <c r="N7" s="387"/>
      <c r="O7" s="389"/>
      <c r="P7" s="391"/>
      <c r="Q7" s="393"/>
      <c r="R7" s="395"/>
      <c r="S7" s="397"/>
      <c r="T7" s="381"/>
      <c r="U7" s="383"/>
      <c r="V7" s="385"/>
    </row>
    <row r="8" spans="1:22" s="51" customFormat="1" ht="22.5" customHeight="1">
      <c r="A8" s="353">
        <v>1</v>
      </c>
      <c r="B8" s="359">
        <f>'★基礎情報入力'!D10</f>
        <v>0</v>
      </c>
      <c r="C8" s="366">
        <f>ROUNDDOWN('★様式3-1-1 ﾛ（診断・要緊急安全確認）'!F17/1000,0)</f>
        <v>1540</v>
      </c>
      <c r="D8" s="365">
        <f>ROUNDDOWN('★様式3-1-1 ﾛ（診断・要緊急安全確認）'!F18/1000,0)</f>
        <v>0</v>
      </c>
      <c r="E8" s="367" t="s">
        <v>97</v>
      </c>
      <c r="F8" s="354">
        <f>IF((D8&lt;=C8),D8,C8)</f>
        <v>0</v>
      </c>
      <c r="G8" s="368">
        <f>ROUNDDOWN('★基礎情報入力'!D17/1000,0)</f>
        <v>0</v>
      </c>
      <c r="H8" s="369"/>
      <c r="I8" s="370">
        <f>ROUNDDOWN('★基礎情報入力'!D18/1000,0)</f>
        <v>0</v>
      </c>
      <c r="J8" s="371"/>
      <c r="K8" s="369"/>
      <c r="L8" s="360">
        <f>IF(ISERROR(G8/F8),"",(G8/F8))</f>
      </c>
      <c r="M8" s="361">
        <f>IF(ISERROR((1/3)-((G8/F8)/4)),"",((1/3)-((G8/F8)/4)))</f>
      </c>
      <c r="N8" s="362"/>
      <c r="O8" s="363" t="s">
        <v>221</v>
      </c>
      <c r="P8" s="363" t="s">
        <v>98</v>
      </c>
      <c r="Q8" s="364">
        <f>IF(M8&gt;=1/6,M8,1/6)</f>
      </c>
      <c r="R8" s="354">
        <f>IF(ISERROR(ROUNDDOWN(F8*Q8,0)),"",(ROUNDDOWN(F8*Q8,0)))</f>
      </c>
      <c r="S8" s="355">
        <f>SUM(I8,R8)</f>
        <v>0</v>
      </c>
      <c r="T8" s="356">
        <f>ROUNDDOWN(F8*1/2,0)</f>
        <v>0</v>
      </c>
      <c r="U8" s="356">
        <f>IF(0&lt;=S8-T8,S8-T8,0)</f>
        <v>0</v>
      </c>
      <c r="V8" s="354">
        <f>IF(ISERROR(IF(0&lt;=R8-U8,R8-U8,0)),"",(IF(0&lt;=R8-U8,R8-U8,0)))</f>
      </c>
    </row>
    <row r="9" spans="1:22" ht="22.5" customHeight="1">
      <c r="A9" s="340"/>
      <c r="B9" s="342"/>
      <c r="C9" s="346"/>
      <c r="D9" s="344"/>
      <c r="E9" s="348"/>
      <c r="F9" s="298"/>
      <c r="G9" s="326"/>
      <c r="H9" s="327"/>
      <c r="I9" s="330"/>
      <c r="J9" s="331"/>
      <c r="K9" s="327"/>
      <c r="L9" s="334"/>
      <c r="M9" s="336"/>
      <c r="N9" s="338"/>
      <c r="O9" s="318"/>
      <c r="P9" s="318"/>
      <c r="Q9" s="320"/>
      <c r="R9" s="298"/>
      <c r="S9" s="322"/>
      <c r="T9" s="324"/>
      <c r="U9" s="324"/>
      <c r="V9" s="298"/>
    </row>
    <row r="10" spans="1:22" s="51" customFormat="1" ht="22.5" customHeight="1">
      <c r="A10" s="340">
        <v>2</v>
      </c>
      <c r="B10" s="342">
        <f>'★基礎情報入力'!D19</f>
        <v>0</v>
      </c>
      <c r="C10" s="346">
        <f>ROUNDDOWN('★様式3-1-1 ﾛ（診断・要緊急安全確認）'!F34/1000,0)</f>
        <v>1540</v>
      </c>
      <c r="D10" s="344">
        <f>ROUNDDOWN('★様式3-1-1 ﾛ（診断・要緊急安全確認）'!F35/1000,0)</f>
        <v>0</v>
      </c>
      <c r="E10" s="348" t="s">
        <v>97</v>
      </c>
      <c r="F10" s="298">
        <f>IF((D10&lt;=C10),D10,C10)</f>
        <v>0</v>
      </c>
      <c r="G10" s="326">
        <f>ROUNDDOWN('★基礎情報入力'!D26/1000,0)</f>
        <v>0</v>
      </c>
      <c r="H10" s="327"/>
      <c r="I10" s="330">
        <f>ROUNDDOWN('★基礎情報入力'!D27/1000,0)</f>
        <v>0</v>
      </c>
      <c r="J10" s="331"/>
      <c r="K10" s="327"/>
      <c r="L10" s="334">
        <f>IF(ISERROR(G10/F10),"",(G10/F10))</f>
      </c>
      <c r="M10" s="336">
        <f>IF(ISERROR((1/3)-((G10/F10)/4)),"",((1/3)-((G10/F10)/4)))</f>
      </c>
      <c r="N10" s="338"/>
      <c r="O10" s="318" t="s">
        <v>222</v>
      </c>
      <c r="P10" s="318" t="s">
        <v>97</v>
      </c>
      <c r="Q10" s="320">
        <f>IF(M10&gt;=1/6,M10,1/6)</f>
      </c>
      <c r="R10" s="298">
        <f>IF(ISERROR(ROUNDDOWN(F10*Q10,0)),"",(ROUNDDOWN(F10*Q10,0)))</f>
      </c>
      <c r="S10" s="322">
        <f>SUM(I10,R10)</f>
        <v>0</v>
      </c>
      <c r="T10" s="324">
        <f>ROUNDDOWN(F10*1/2,0)</f>
        <v>0</v>
      </c>
      <c r="U10" s="324">
        <f>IF(0&lt;=S10-T10,S10-T10,0)</f>
        <v>0</v>
      </c>
      <c r="V10" s="298">
        <f>IF(ISERROR(IF(0&lt;=R10-U10,R10-U10,0)),"",(IF(0&lt;=R10-U10,R10-U10,0)))</f>
      </c>
    </row>
    <row r="11" spans="1:22" s="51" customFormat="1" ht="22.5" customHeight="1">
      <c r="A11" s="340"/>
      <c r="B11" s="342"/>
      <c r="C11" s="346"/>
      <c r="D11" s="344"/>
      <c r="E11" s="348"/>
      <c r="F11" s="298"/>
      <c r="G11" s="326"/>
      <c r="H11" s="327"/>
      <c r="I11" s="330"/>
      <c r="J11" s="331"/>
      <c r="K11" s="327"/>
      <c r="L11" s="334"/>
      <c r="M11" s="336"/>
      <c r="N11" s="338"/>
      <c r="O11" s="318"/>
      <c r="P11" s="318"/>
      <c r="Q11" s="320"/>
      <c r="R11" s="298"/>
      <c r="S11" s="322"/>
      <c r="T11" s="324"/>
      <c r="U11" s="324"/>
      <c r="V11" s="298"/>
    </row>
    <row r="12" spans="1:22" s="51" customFormat="1" ht="22.5" customHeight="1">
      <c r="A12" s="340">
        <v>3</v>
      </c>
      <c r="B12" s="342">
        <f>'★基礎情報入力'!D28</f>
        <v>0</v>
      </c>
      <c r="C12" s="346">
        <f>ROUNDDOWN('★様式3-1-1 ﾛ（診断・要緊急安全確認）'!F51/1000,0)</f>
        <v>1540</v>
      </c>
      <c r="D12" s="344">
        <f>ROUNDDOWN('★様式3-1-1 ﾛ（診断・要緊急安全確認）'!F52/1000,0)</f>
        <v>0</v>
      </c>
      <c r="E12" s="348" t="s">
        <v>97</v>
      </c>
      <c r="F12" s="298">
        <f>IF((D12&lt;=C12),D12,C12)</f>
        <v>0</v>
      </c>
      <c r="G12" s="326">
        <f>ROUNDDOWN('★基礎情報入力'!D35/1000,0)</f>
        <v>0</v>
      </c>
      <c r="H12" s="327"/>
      <c r="I12" s="330">
        <f>ROUNDDOWN('★基礎情報入力'!D36/1000,0)</f>
        <v>0</v>
      </c>
      <c r="J12" s="331"/>
      <c r="K12" s="327"/>
      <c r="L12" s="334">
        <f>IF(ISERROR(G12/F12),"",(G12/F12))</f>
      </c>
      <c r="M12" s="336">
        <f>IF(ISERROR((1/3)-((G12/F12)/4)),"",((1/3)-((G12/F12)/4)))</f>
      </c>
      <c r="N12" s="338"/>
      <c r="O12" s="318" t="s">
        <v>222</v>
      </c>
      <c r="P12" s="318" t="s">
        <v>97</v>
      </c>
      <c r="Q12" s="320">
        <f>IF(M12&gt;=1/6,M12,1/6)</f>
      </c>
      <c r="R12" s="298">
        <f>IF(ISERROR(ROUNDDOWN(F12*Q12,0)),"",(ROUNDDOWN(F12*Q12,0)))</f>
      </c>
      <c r="S12" s="322">
        <f>SUM(I12,R12)</f>
        <v>0</v>
      </c>
      <c r="T12" s="324">
        <f>ROUNDDOWN(F12*1/2,0)</f>
        <v>0</v>
      </c>
      <c r="U12" s="324">
        <f>IF(0&lt;=S12-T12,S12-T12,0)</f>
        <v>0</v>
      </c>
      <c r="V12" s="298">
        <f>IF(ISERROR(IF(0&lt;=R12-U12,R12-U12,0)),"",(IF(0&lt;=R12-U12,R12-U12,0)))</f>
      </c>
    </row>
    <row r="13" spans="1:22" s="51" customFormat="1" ht="22.5" customHeight="1">
      <c r="A13" s="340"/>
      <c r="B13" s="342"/>
      <c r="C13" s="346"/>
      <c r="D13" s="344"/>
      <c r="E13" s="348"/>
      <c r="F13" s="298"/>
      <c r="G13" s="326"/>
      <c r="H13" s="327"/>
      <c r="I13" s="330"/>
      <c r="J13" s="331"/>
      <c r="K13" s="327"/>
      <c r="L13" s="334"/>
      <c r="M13" s="336"/>
      <c r="N13" s="338"/>
      <c r="O13" s="318"/>
      <c r="P13" s="318"/>
      <c r="Q13" s="320"/>
      <c r="R13" s="298"/>
      <c r="S13" s="322"/>
      <c r="T13" s="324"/>
      <c r="U13" s="324"/>
      <c r="V13" s="298"/>
    </row>
    <row r="14" spans="1:22" s="51" customFormat="1" ht="22.5" customHeight="1">
      <c r="A14" s="340">
        <v>4</v>
      </c>
      <c r="B14" s="342">
        <f>'★基礎情報入力'!D37</f>
        <v>0</v>
      </c>
      <c r="C14" s="346">
        <f>ROUNDDOWN('★様式3-1-1 ﾛ（診断・要緊急安全確認）'!F68/1000,0)</f>
        <v>1540</v>
      </c>
      <c r="D14" s="344">
        <f>ROUNDDOWN('★様式3-1-1 ﾛ（診断・要緊急安全確認）'!F69/1000,0)</f>
        <v>0</v>
      </c>
      <c r="E14" s="348" t="s">
        <v>97</v>
      </c>
      <c r="F14" s="298">
        <f>IF((D14&lt;=C14),D14,C14)</f>
        <v>0</v>
      </c>
      <c r="G14" s="326">
        <f>ROUNDDOWN('★基礎情報入力'!D44/1000,0)</f>
        <v>0</v>
      </c>
      <c r="H14" s="327"/>
      <c r="I14" s="330">
        <f>ROUNDDOWN('★基礎情報入力'!D45/1000,0)</f>
        <v>0</v>
      </c>
      <c r="J14" s="331"/>
      <c r="K14" s="327"/>
      <c r="L14" s="334">
        <f>IF(ISERROR(G14/F14),"",(G14/F14))</f>
      </c>
      <c r="M14" s="336">
        <f>IF(ISERROR((1/3)-((G14/F14)/4)),"",((1/3)-((G14/F14)/4)))</f>
      </c>
      <c r="N14" s="338"/>
      <c r="O14" s="318" t="s">
        <v>222</v>
      </c>
      <c r="P14" s="318" t="s">
        <v>97</v>
      </c>
      <c r="Q14" s="320">
        <f>IF(M14&gt;=1/6,M14,1/6)</f>
      </c>
      <c r="R14" s="298">
        <f>IF(ISERROR(ROUNDDOWN(F14*Q14,0)),"",(ROUNDDOWN(F14*Q14,0)))</f>
      </c>
      <c r="S14" s="322">
        <f>SUM(I14,R14)</f>
        <v>0</v>
      </c>
      <c r="T14" s="324">
        <f>ROUNDDOWN(F14*1/2,0)</f>
        <v>0</v>
      </c>
      <c r="U14" s="324">
        <f>IF(0&lt;=S14-T14,S14-T14,0)</f>
        <v>0</v>
      </c>
      <c r="V14" s="298">
        <f>IF(ISERROR(IF(0&lt;=R14-U14,R14-U14,0)),"",(IF(0&lt;=R14-U14,R14-U14,0)))</f>
      </c>
    </row>
    <row r="15" spans="1:22" s="51" customFormat="1" ht="22.5" customHeight="1">
      <c r="A15" s="340"/>
      <c r="B15" s="342"/>
      <c r="C15" s="346"/>
      <c r="D15" s="344"/>
      <c r="E15" s="348"/>
      <c r="F15" s="298"/>
      <c r="G15" s="326"/>
      <c r="H15" s="327"/>
      <c r="I15" s="330"/>
      <c r="J15" s="331"/>
      <c r="K15" s="327"/>
      <c r="L15" s="334"/>
      <c r="M15" s="336"/>
      <c r="N15" s="338"/>
      <c r="O15" s="318"/>
      <c r="P15" s="318"/>
      <c r="Q15" s="320"/>
      <c r="R15" s="298"/>
      <c r="S15" s="322"/>
      <c r="T15" s="324"/>
      <c r="U15" s="324"/>
      <c r="V15" s="298"/>
    </row>
    <row r="16" spans="1:22" s="51" customFormat="1" ht="22.5" customHeight="1">
      <c r="A16" s="340">
        <v>5</v>
      </c>
      <c r="B16" s="342">
        <f>'★基礎情報入力'!D46</f>
        <v>0</v>
      </c>
      <c r="C16" s="346">
        <f>ROUNDDOWN('★様式3-1-1 ﾛ（診断・要緊急安全確認）'!F85/1000,0)</f>
        <v>1540</v>
      </c>
      <c r="D16" s="344">
        <f>ROUNDDOWN('★様式3-1-1 ﾛ（診断・要緊急安全確認）'!F86/1000,0)</f>
        <v>0</v>
      </c>
      <c r="E16" s="348" t="s">
        <v>97</v>
      </c>
      <c r="F16" s="298">
        <f>IF((D16&lt;=C16),D16,C16)</f>
        <v>0</v>
      </c>
      <c r="G16" s="326">
        <f>ROUNDDOWN('★基礎情報入力'!D53/1000,0)</f>
        <v>0</v>
      </c>
      <c r="H16" s="327"/>
      <c r="I16" s="330">
        <f>ROUNDDOWN('★基礎情報入力'!D54/1000,0)</f>
        <v>0</v>
      </c>
      <c r="J16" s="331"/>
      <c r="K16" s="327"/>
      <c r="L16" s="334">
        <f>IF(ISERROR(G16/F16),"",(G16/F16))</f>
      </c>
      <c r="M16" s="336">
        <f>IF(ISERROR((1/3)-((G16/F16)/4)),"",((1/3)-((G16/F16)/4)))</f>
      </c>
      <c r="N16" s="338"/>
      <c r="O16" s="318" t="s">
        <v>222</v>
      </c>
      <c r="P16" s="318" t="s">
        <v>97</v>
      </c>
      <c r="Q16" s="320">
        <f>IF(M16&gt;=1/6,M16,1/6)</f>
      </c>
      <c r="R16" s="298">
        <f>IF(ISERROR(ROUNDDOWN(F16*Q16,0)),"",(ROUNDDOWN(F16*Q16,0)))</f>
      </c>
      <c r="S16" s="322">
        <f>SUM(I16,R16)</f>
        <v>0</v>
      </c>
      <c r="T16" s="324">
        <f>ROUNDDOWN(F16*1/2,0)</f>
        <v>0</v>
      </c>
      <c r="U16" s="324">
        <f>IF(0&lt;=S16-T16,S16-T16,0)</f>
        <v>0</v>
      </c>
      <c r="V16" s="298">
        <f>IF(ISERROR(IF(0&lt;=R16-U16,R16-U16,0)),"",(IF(0&lt;=R16-U16,R16-U16,0)))</f>
      </c>
    </row>
    <row r="17" spans="1:22" s="51" customFormat="1" ht="22.5" customHeight="1">
      <c r="A17" s="340"/>
      <c r="B17" s="342"/>
      <c r="C17" s="346"/>
      <c r="D17" s="344"/>
      <c r="E17" s="348"/>
      <c r="F17" s="298"/>
      <c r="G17" s="326"/>
      <c r="H17" s="327"/>
      <c r="I17" s="330"/>
      <c r="J17" s="331"/>
      <c r="K17" s="327"/>
      <c r="L17" s="334"/>
      <c r="M17" s="336"/>
      <c r="N17" s="338"/>
      <c r="O17" s="318"/>
      <c r="P17" s="318"/>
      <c r="Q17" s="320"/>
      <c r="R17" s="298"/>
      <c r="S17" s="322"/>
      <c r="T17" s="324"/>
      <c r="U17" s="324"/>
      <c r="V17" s="298"/>
    </row>
    <row r="18" spans="1:22" s="51" customFormat="1" ht="22.5" customHeight="1">
      <c r="A18" s="340">
        <v>6</v>
      </c>
      <c r="B18" s="342">
        <f>'★基礎情報入力'!D55</f>
        <v>0</v>
      </c>
      <c r="C18" s="346">
        <f>ROUNDDOWN('★様式3-1-1 ﾛ（診断・要緊急安全確認）'!F102/1000,0)</f>
        <v>1540</v>
      </c>
      <c r="D18" s="344">
        <f>ROUNDDOWN('★様式3-1-1 ﾛ（診断・要緊急安全確認）'!F103/1000,0)</f>
        <v>0</v>
      </c>
      <c r="E18" s="348" t="s">
        <v>97</v>
      </c>
      <c r="F18" s="298">
        <f>IF((D18&lt;=C18),D18,C18)</f>
        <v>0</v>
      </c>
      <c r="G18" s="326">
        <f>ROUNDDOWN('★基礎情報入力'!D62/1000,0)</f>
        <v>0</v>
      </c>
      <c r="H18" s="327"/>
      <c r="I18" s="330">
        <f>ROUNDDOWN('★基礎情報入力'!D63/1000,0)</f>
        <v>0</v>
      </c>
      <c r="J18" s="331"/>
      <c r="K18" s="327"/>
      <c r="L18" s="334">
        <f>IF(ISERROR(G18/F18),"",(G18/F18))</f>
      </c>
      <c r="M18" s="336">
        <f>IF(ISERROR((1/3)-((G18/F18)/4)),"",((1/3)-((G18/F18)/4)))</f>
      </c>
      <c r="N18" s="338"/>
      <c r="O18" s="318" t="s">
        <v>222</v>
      </c>
      <c r="P18" s="318" t="s">
        <v>97</v>
      </c>
      <c r="Q18" s="320">
        <f>IF(M18&gt;=1/6,M18,1/6)</f>
      </c>
      <c r="R18" s="298">
        <f>IF(ISERROR(ROUNDDOWN(F18*Q18,0)),"",(ROUNDDOWN(F18*Q18,0)))</f>
      </c>
      <c r="S18" s="322">
        <f>SUM(I18,R18)</f>
        <v>0</v>
      </c>
      <c r="T18" s="324">
        <f>ROUNDDOWN(F18*1/2,0)</f>
        <v>0</v>
      </c>
      <c r="U18" s="324">
        <f>IF(0&lt;=S18-T18,S18-T18,0)</f>
        <v>0</v>
      </c>
      <c r="V18" s="298">
        <f>IF(ISERROR(IF(0&lt;=R18-U18,R18-U18,0)),"",(IF(0&lt;=R18-U18,R18-U18,0)))</f>
      </c>
    </row>
    <row r="19" spans="1:22" s="51" customFormat="1" ht="22.5" customHeight="1">
      <c r="A19" s="340"/>
      <c r="B19" s="342"/>
      <c r="C19" s="346"/>
      <c r="D19" s="344"/>
      <c r="E19" s="348"/>
      <c r="F19" s="298"/>
      <c r="G19" s="326"/>
      <c r="H19" s="327"/>
      <c r="I19" s="330"/>
      <c r="J19" s="331"/>
      <c r="K19" s="327"/>
      <c r="L19" s="334"/>
      <c r="M19" s="336"/>
      <c r="N19" s="338"/>
      <c r="O19" s="318"/>
      <c r="P19" s="318"/>
      <c r="Q19" s="320"/>
      <c r="R19" s="298"/>
      <c r="S19" s="322"/>
      <c r="T19" s="324"/>
      <c r="U19" s="324"/>
      <c r="V19" s="298"/>
    </row>
    <row r="20" spans="1:22" s="51" customFormat="1" ht="22.5" customHeight="1">
      <c r="A20" s="340">
        <v>7</v>
      </c>
      <c r="B20" s="342">
        <f>'★基礎情報入力'!D64</f>
        <v>0</v>
      </c>
      <c r="C20" s="346">
        <f>ROUNDDOWN('★様式3-1-1 ﾛ（診断・要緊急安全確認）'!F119/1000,0)</f>
        <v>1540</v>
      </c>
      <c r="D20" s="344">
        <f>ROUNDDOWN('★様式3-1-1 ﾛ（診断・要緊急安全確認）'!F120/1000,0)</f>
        <v>0</v>
      </c>
      <c r="E20" s="348" t="s">
        <v>97</v>
      </c>
      <c r="F20" s="298">
        <f>IF((D20&lt;=C20),D20,C20)</f>
        <v>0</v>
      </c>
      <c r="G20" s="326">
        <f>ROUNDDOWN('★基礎情報入力'!D71/1000,0)</f>
        <v>0</v>
      </c>
      <c r="H20" s="327"/>
      <c r="I20" s="330">
        <f>ROUNDDOWN('★基礎情報入力'!D72/1000,0)</f>
        <v>0</v>
      </c>
      <c r="J20" s="331"/>
      <c r="K20" s="327"/>
      <c r="L20" s="334">
        <f>IF(ISERROR(G20/F20),"",(G20/F20))</f>
      </c>
      <c r="M20" s="336">
        <f>IF(ISERROR((1/3)-((G20/F20)/4)),"",((1/3)-((G20/F20)/4)))</f>
      </c>
      <c r="N20" s="338"/>
      <c r="O20" s="318" t="s">
        <v>222</v>
      </c>
      <c r="P20" s="318" t="s">
        <v>97</v>
      </c>
      <c r="Q20" s="320">
        <f>IF(M20&gt;=1/6,M20,1/6)</f>
      </c>
      <c r="R20" s="298">
        <f>IF(ISERROR(ROUNDDOWN(F20*Q20,0)),"",(ROUNDDOWN(F20*Q20,0)))</f>
      </c>
      <c r="S20" s="322">
        <f>SUM(I20,R20)</f>
        <v>0</v>
      </c>
      <c r="T20" s="324">
        <f>ROUNDDOWN(F20*1/2,0)</f>
        <v>0</v>
      </c>
      <c r="U20" s="324">
        <f>IF(0&lt;=S20-T20,S20-T20,0)</f>
        <v>0</v>
      </c>
      <c r="V20" s="298">
        <f>IF(ISERROR(IF(0&lt;=R20-U20,R20-U20,0)),"",(IF(0&lt;=R20-U20,R20-U20,0)))</f>
      </c>
    </row>
    <row r="21" spans="1:22" s="51" customFormat="1" ht="22.5" customHeight="1">
      <c r="A21" s="340"/>
      <c r="B21" s="342"/>
      <c r="C21" s="346"/>
      <c r="D21" s="344"/>
      <c r="E21" s="348"/>
      <c r="F21" s="298"/>
      <c r="G21" s="326"/>
      <c r="H21" s="327"/>
      <c r="I21" s="330"/>
      <c r="J21" s="331"/>
      <c r="K21" s="327"/>
      <c r="L21" s="334"/>
      <c r="M21" s="336"/>
      <c r="N21" s="338"/>
      <c r="O21" s="318"/>
      <c r="P21" s="318"/>
      <c r="Q21" s="320"/>
      <c r="R21" s="298"/>
      <c r="S21" s="322"/>
      <c r="T21" s="324"/>
      <c r="U21" s="324"/>
      <c r="V21" s="298"/>
    </row>
    <row r="22" spans="1:22" s="51" customFormat="1" ht="22.5" customHeight="1">
      <c r="A22" s="340">
        <v>8</v>
      </c>
      <c r="B22" s="342">
        <f>'★基礎情報入力'!D73</f>
        <v>0</v>
      </c>
      <c r="C22" s="346">
        <f>ROUNDDOWN('★様式3-1-1 ﾛ（診断・要緊急安全確認）'!F136/1000,0)</f>
        <v>1540</v>
      </c>
      <c r="D22" s="344">
        <f>ROUNDDOWN('★様式3-1-1 ﾛ（診断・要緊急安全確認）'!F137/1000,0)</f>
        <v>0</v>
      </c>
      <c r="E22" s="348" t="s">
        <v>97</v>
      </c>
      <c r="F22" s="298">
        <f>IF((D22&lt;=C22),D22,C22)</f>
        <v>0</v>
      </c>
      <c r="G22" s="326">
        <f>ROUNDDOWN('★基礎情報入力'!D80/1000,0)</f>
        <v>0</v>
      </c>
      <c r="H22" s="327"/>
      <c r="I22" s="330">
        <f>ROUNDDOWN('★基礎情報入力'!D81/1000,0)</f>
        <v>0</v>
      </c>
      <c r="J22" s="331"/>
      <c r="K22" s="327"/>
      <c r="L22" s="334">
        <f>IF(ISERROR(G22/F22),"",(G22/F22))</f>
      </c>
      <c r="M22" s="336">
        <f>IF(ISERROR((1/3)-((G22/F22)/4)),"",((1/3)-((G22/F22)/4)))</f>
      </c>
      <c r="N22" s="338"/>
      <c r="O22" s="318" t="s">
        <v>222</v>
      </c>
      <c r="P22" s="318" t="s">
        <v>97</v>
      </c>
      <c r="Q22" s="320">
        <f>IF(M22&gt;=1/6,M22,1/6)</f>
      </c>
      <c r="R22" s="298">
        <f>IF(ISERROR(ROUNDDOWN(F22*Q22,0)),"",(ROUNDDOWN(F22*Q22,0)))</f>
      </c>
      <c r="S22" s="322">
        <f>SUM(I22,R22)</f>
        <v>0</v>
      </c>
      <c r="T22" s="324">
        <f>ROUNDDOWN(F22*1/2,0)</f>
        <v>0</v>
      </c>
      <c r="U22" s="324">
        <f>IF(0&lt;=S22-T22,S22-T22,0)</f>
        <v>0</v>
      </c>
      <c r="V22" s="298">
        <f>IF(ISERROR(IF(0&lt;=R22-U22,R22-U22,0)),"",(IF(0&lt;=R22-U22,R22-U22,0)))</f>
      </c>
    </row>
    <row r="23" spans="1:22" s="51" customFormat="1" ht="22.5" customHeight="1">
      <c r="A23" s="340"/>
      <c r="B23" s="342"/>
      <c r="C23" s="346"/>
      <c r="D23" s="344"/>
      <c r="E23" s="348"/>
      <c r="F23" s="298"/>
      <c r="G23" s="326"/>
      <c r="H23" s="327"/>
      <c r="I23" s="330"/>
      <c r="J23" s="331"/>
      <c r="K23" s="327"/>
      <c r="L23" s="334"/>
      <c r="M23" s="336"/>
      <c r="N23" s="338"/>
      <c r="O23" s="318"/>
      <c r="P23" s="318"/>
      <c r="Q23" s="320"/>
      <c r="R23" s="298"/>
      <c r="S23" s="322"/>
      <c r="T23" s="324"/>
      <c r="U23" s="324"/>
      <c r="V23" s="298"/>
    </row>
    <row r="24" spans="1:22" s="51" customFormat="1" ht="22.5" customHeight="1">
      <c r="A24" s="340">
        <v>9</v>
      </c>
      <c r="B24" s="342">
        <f>'★基礎情報入力'!D82</f>
        <v>0</v>
      </c>
      <c r="C24" s="346">
        <f>ROUNDDOWN('★様式3-1-1 ﾛ（診断・要緊急安全確認）'!F153/1000,0)</f>
        <v>1540</v>
      </c>
      <c r="D24" s="344">
        <f>ROUNDDOWN('★様式3-1-1 ﾛ（診断・要緊急安全確認）'!F154/1000,0)</f>
        <v>0</v>
      </c>
      <c r="E24" s="348" t="s">
        <v>97</v>
      </c>
      <c r="F24" s="298">
        <f>IF((D24&lt;=C24),D24,C24)</f>
        <v>0</v>
      </c>
      <c r="G24" s="326">
        <f>ROUNDDOWN('★基礎情報入力'!D89/1000,0)</f>
        <v>0</v>
      </c>
      <c r="H24" s="327"/>
      <c r="I24" s="330">
        <f>ROUNDDOWN('★基礎情報入力'!D90/1000,0)</f>
        <v>0</v>
      </c>
      <c r="J24" s="331"/>
      <c r="K24" s="327"/>
      <c r="L24" s="334">
        <f>IF(ISERROR(G24/F24),"",(G24/F24))</f>
      </c>
      <c r="M24" s="336">
        <f>IF(ISERROR((1/3)-((G24/F24)/4)),"",((1/3)-((G24/F24)/4)))</f>
      </c>
      <c r="N24" s="338"/>
      <c r="O24" s="318" t="s">
        <v>222</v>
      </c>
      <c r="P24" s="318" t="s">
        <v>97</v>
      </c>
      <c r="Q24" s="320">
        <f>IF(M24&gt;=1/6,M24,1/6)</f>
      </c>
      <c r="R24" s="298">
        <f>IF(ISERROR(ROUNDDOWN(F24*Q24,0)),"",(ROUNDDOWN(F24*Q24,0)))</f>
      </c>
      <c r="S24" s="322">
        <f>SUM(I24,R24)</f>
        <v>0</v>
      </c>
      <c r="T24" s="324">
        <f>ROUNDDOWN(F24*1/2,0)</f>
        <v>0</v>
      </c>
      <c r="U24" s="324">
        <f>IF(0&lt;=S24-T24,S24-T24,0)</f>
        <v>0</v>
      </c>
      <c r="V24" s="298">
        <f>IF(ISERROR(IF(0&lt;=R24-U24,R24-U24,0)),"",(IF(0&lt;=R24-U24,R24-U24,0)))</f>
      </c>
    </row>
    <row r="25" spans="1:22" s="51" customFormat="1" ht="22.5" customHeight="1">
      <c r="A25" s="340"/>
      <c r="B25" s="342"/>
      <c r="C25" s="346"/>
      <c r="D25" s="344"/>
      <c r="E25" s="348"/>
      <c r="F25" s="298"/>
      <c r="G25" s="326"/>
      <c r="H25" s="327"/>
      <c r="I25" s="330"/>
      <c r="J25" s="331"/>
      <c r="K25" s="327"/>
      <c r="L25" s="334"/>
      <c r="M25" s="336"/>
      <c r="N25" s="338"/>
      <c r="O25" s="318"/>
      <c r="P25" s="318"/>
      <c r="Q25" s="320"/>
      <c r="R25" s="298"/>
      <c r="S25" s="322"/>
      <c r="T25" s="324"/>
      <c r="U25" s="324"/>
      <c r="V25" s="298"/>
    </row>
    <row r="26" spans="1:22" s="51" customFormat="1" ht="22.5" customHeight="1">
      <c r="A26" s="340">
        <v>10</v>
      </c>
      <c r="B26" s="342">
        <f>'★基礎情報入力'!D91</f>
        <v>0</v>
      </c>
      <c r="C26" s="346">
        <f>ROUNDDOWN('★様式3-1-1 ﾛ（診断・要緊急安全確認）'!F170/1000,0)</f>
        <v>1540</v>
      </c>
      <c r="D26" s="344">
        <f>ROUNDDOWN('★様式3-1-1 ﾛ（診断・要緊急安全確認）'!F171/1000,0)</f>
        <v>0</v>
      </c>
      <c r="E26" s="348" t="s">
        <v>97</v>
      </c>
      <c r="F26" s="298">
        <f>IF((D26&lt;=C26),D26,C26)</f>
        <v>0</v>
      </c>
      <c r="G26" s="326">
        <f>ROUNDDOWN('★基礎情報入力'!D98/1000,0)</f>
        <v>0</v>
      </c>
      <c r="H26" s="327"/>
      <c r="I26" s="330">
        <f>ROUNDDOWN('★基礎情報入力'!D99/1000,0)</f>
        <v>0</v>
      </c>
      <c r="J26" s="331"/>
      <c r="K26" s="327"/>
      <c r="L26" s="334">
        <f>IF(ISERROR(G26/F26),"",(G26/F26))</f>
      </c>
      <c r="M26" s="336">
        <f>IF(ISERROR((1/3)-((G26/F26)/4)),"",((1/3)-((G26/F26)/4)))</f>
      </c>
      <c r="N26" s="338"/>
      <c r="O26" s="318" t="s">
        <v>222</v>
      </c>
      <c r="P26" s="318" t="s">
        <v>97</v>
      </c>
      <c r="Q26" s="320">
        <f>IF(M26&gt;=1/6,M26,1/6)</f>
      </c>
      <c r="R26" s="298">
        <f>IF(ISERROR(ROUNDDOWN(F26*Q26,0)),"",(ROUNDDOWN(F26*Q26,0)))</f>
      </c>
      <c r="S26" s="322">
        <f>SUM(I26,R26)</f>
        <v>0</v>
      </c>
      <c r="T26" s="324">
        <f>ROUNDDOWN(F26*1/2,0)</f>
        <v>0</v>
      </c>
      <c r="U26" s="324">
        <f>IF(0&lt;=S26-T26,S26-T26,0)</f>
        <v>0</v>
      </c>
      <c r="V26" s="298">
        <f>IF(ISERROR(IF(0&lt;=R26-U26,R26-U26,0)),"",(IF(0&lt;=R26-U26,R26-U26,0)))</f>
      </c>
    </row>
    <row r="27" spans="1:22" s="51" customFormat="1" ht="22.5" customHeight="1" thickBot="1">
      <c r="A27" s="341"/>
      <c r="B27" s="343"/>
      <c r="C27" s="347"/>
      <c r="D27" s="345"/>
      <c r="E27" s="349"/>
      <c r="F27" s="299"/>
      <c r="G27" s="328"/>
      <c r="H27" s="329"/>
      <c r="I27" s="332"/>
      <c r="J27" s="333"/>
      <c r="K27" s="329"/>
      <c r="L27" s="335"/>
      <c r="M27" s="337"/>
      <c r="N27" s="339"/>
      <c r="O27" s="319"/>
      <c r="P27" s="319"/>
      <c r="Q27" s="321"/>
      <c r="R27" s="299"/>
      <c r="S27" s="323"/>
      <c r="T27" s="325"/>
      <c r="U27" s="325"/>
      <c r="V27" s="299"/>
    </row>
    <row r="28" spans="1:22" s="51" customFormat="1" ht="22.5" customHeight="1">
      <c r="A28" s="300"/>
      <c r="B28" s="302" t="s">
        <v>125</v>
      </c>
      <c r="C28" s="306"/>
      <c r="D28" s="304"/>
      <c r="E28" s="290"/>
      <c r="F28" s="286">
        <f aca="true" t="shared" si="0" ref="F28:K28">SUM(F8:F27)</f>
        <v>0</v>
      </c>
      <c r="G28" s="308">
        <f t="shared" si="0"/>
        <v>0</v>
      </c>
      <c r="H28" s="309">
        <f t="shared" si="0"/>
        <v>0</v>
      </c>
      <c r="I28" s="312">
        <f t="shared" si="0"/>
        <v>0</v>
      </c>
      <c r="J28" s="313">
        <f t="shared" si="0"/>
        <v>0</v>
      </c>
      <c r="K28" s="309">
        <f t="shared" si="0"/>
        <v>0</v>
      </c>
      <c r="L28" s="316"/>
      <c r="M28" s="288"/>
      <c r="N28" s="290"/>
      <c r="O28" s="292"/>
      <c r="P28" s="292"/>
      <c r="Q28" s="294"/>
      <c r="R28" s="296"/>
      <c r="S28" s="282"/>
      <c r="T28" s="284"/>
      <c r="U28" s="284"/>
      <c r="V28" s="286">
        <f>SUM(V8:V27)</f>
        <v>0</v>
      </c>
    </row>
    <row r="29" spans="1:22" s="51" customFormat="1" ht="22.5" customHeight="1" thickBot="1">
      <c r="A29" s="301"/>
      <c r="B29" s="303"/>
      <c r="C29" s="307"/>
      <c r="D29" s="305"/>
      <c r="E29" s="291"/>
      <c r="F29" s="287"/>
      <c r="G29" s="310"/>
      <c r="H29" s="311"/>
      <c r="I29" s="314"/>
      <c r="J29" s="315"/>
      <c r="K29" s="311"/>
      <c r="L29" s="317"/>
      <c r="M29" s="289"/>
      <c r="N29" s="291"/>
      <c r="O29" s="293"/>
      <c r="P29" s="293"/>
      <c r="Q29" s="295"/>
      <c r="R29" s="297"/>
      <c r="S29" s="283"/>
      <c r="T29" s="285"/>
      <c r="U29" s="285"/>
      <c r="V29" s="287"/>
    </row>
    <row r="30" ht="30" customHeight="1"/>
  </sheetData>
  <sheetProtection/>
  <mergeCells count="231">
    <mergeCell ref="R6:R7"/>
    <mergeCell ref="S6:S7"/>
    <mergeCell ref="D5:D7"/>
    <mergeCell ref="C5:C7"/>
    <mergeCell ref="E5:E7"/>
    <mergeCell ref="F5:F7"/>
    <mergeCell ref="G5:L5"/>
    <mergeCell ref="M5:V5"/>
    <mergeCell ref="L6:L7"/>
    <mergeCell ref="M6:M7"/>
    <mergeCell ref="G7:H7"/>
    <mergeCell ref="I7:K7"/>
    <mergeCell ref="G6:K6"/>
    <mergeCell ref="T6:T7"/>
    <mergeCell ref="U6:U7"/>
    <mergeCell ref="V6:V7"/>
    <mergeCell ref="N6:N7"/>
    <mergeCell ref="O6:O7"/>
    <mergeCell ref="P6:P7"/>
    <mergeCell ref="Q6:Q7"/>
    <mergeCell ref="O8:O9"/>
    <mergeCell ref="P8:P9"/>
    <mergeCell ref="Q8:Q9"/>
    <mergeCell ref="D8:D9"/>
    <mergeCell ref="C8:C9"/>
    <mergeCell ref="E8:E9"/>
    <mergeCell ref="F8:F9"/>
    <mergeCell ref="G8:H9"/>
    <mergeCell ref="I8:K9"/>
    <mergeCell ref="R8:R9"/>
    <mergeCell ref="S8:S9"/>
    <mergeCell ref="T8:T9"/>
    <mergeCell ref="U8:U9"/>
    <mergeCell ref="V8:V9"/>
    <mergeCell ref="B5:B7"/>
    <mergeCell ref="B8:B9"/>
    <mergeCell ref="L8:L9"/>
    <mergeCell ref="M8:M9"/>
    <mergeCell ref="N8:N9"/>
    <mergeCell ref="A5:A7"/>
    <mergeCell ref="A8:A9"/>
    <mergeCell ref="A10:A11"/>
    <mergeCell ref="B10:B11"/>
    <mergeCell ref="D10:D11"/>
    <mergeCell ref="C10:C11"/>
    <mergeCell ref="E10:E11"/>
    <mergeCell ref="F10:F11"/>
    <mergeCell ref="G10:H11"/>
    <mergeCell ref="I10:K11"/>
    <mergeCell ref="L10:L11"/>
    <mergeCell ref="M10:M11"/>
    <mergeCell ref="N10:N11"/>
    <mergeCell ref="O10:O11"/>
    <mergeCell ref="P10:P11"/>
    <mergeCell ref="Q10:Q11"/>
    <mergeCell ref="R10:R11"/>
    <mergeCell ref="S10:S11"/>
    <mergeCell ref="T10:T11"/>
    <mergeCell ref="U10:U11"/>
    <mergeCell ref="V10:V11"/>
    <mergeCell ref="A12:A13"/>
    <mergeCell ref="B12:B13"/>
    <mergeCell ref="D12:D13"/>
    <mergeCell ref="C12:C13"/>
    <mergeCell ref="E12:E13"/>
    <mergeCell ref="F12:F13"/>
    <mergeCell ref="G12:H13"/>
    <mergeCell ref="I12:K13"/>
    <mergeCell ref="L12:L13"/>
    <mergeCell ref="M12:M13"/>
    <mergeCell ref="N12:N13"/>
    <mergeCell ref="O12:O13"/>
    <mergeCell ref="P12:P13"/>
    <mergeCell ref="Q12:Q13"/>
    <mergeCell ref="R12:R13"/>
    <mergeCell ref="S12:S13"/>
    <mergeCell ref="T12:T13"/>
    <mergeCell ref="U12:U13"/>
    <mergeCell ref="V12:V13"/>
    <mergeCell ref="A14:A15"/>
    <mergeCell ref="B14:B15"/>
    <mergeCell ref="D14:D15"/>
    <mergeCell ref="C14:C15"/>
    <mergeCell ref="E14:E15"/>
    <mergeCell ref="F14:F15"/>
    <mergeCell ref="G14:H15"/>
    <mergeCell ref="I14:K15"/>
    <mergeCell ref="L14:L15"/>
    <mergeCell ref="M14:M15"/>
    <mergeCell ref="N14:N15"/>
    <mergeCell ref="O14:O15"/>
    <mergeCell ref="P14:P15"/>
    <mergeCell ref="Q14:Q15"/>
    <mergeCell ref="R14:R15"/>
    <mergeCell ref="S14:S15"/>
    <mergeCell ref="T14:T15"/>
    <mergeCell ref="U14:U15"/>
    <mergeCell ref="V14:V15"/>
    <mergeCell ref="A16:A17"/>
    <mergeCell ref="B16:B17"/>
    <mergeCell ref="D16:D17"/>
    <mergeCell ref="C16:C17"/>
    <mergeCell ref="E16:E17"/>
    <mergeCell ref="F16:F17"/>
    <mergeCell ref="G16:H17"/>
    <mergeCell ref="I16:K17"/>
    <mergeCell ref="L16:L17"/>
    <mergeCell ref="M16:M17"/>
    <mergeCell ref="N16:N17"/>
    <mergeCell ref="O16:O17"/>
    <mergeCell ref="P16:P17"/>
    <mergeCell ref="Q16:Q17"/>
    <mergeCell ref="R16:R17"/>
    <mergeCell ref="S16:S17"/>
    <mergeCell ref="T16:T17"/>
    <mergeCell ref="U16:U17"/>
    <mergeCell ref="V16:V17"/>
    <mergeCell ref="A18:A19"/>
    <mergeCell ref="B18:B19"/>
    <mergeCell ref="D18:D19"/>
    <mergeCell ref="C18:C19"/>
    <mergeCell ref="E18:E19"/>
    <mergeCell ref="F18:F19"/>
    <mergeCell ref="G18:H19"/>
    <mergeCell ref="I18:K19"/>
    <mergeCell ref="L18:L19"/>
    <mergeCell ref="M18:M19"/>
    <mergeCell ref="N18:N19"/>
    <mergeCell ref="O18:O19"/>
    <mergeCell ref="P18:P19"/>
    <mergeCell ref="Q18:Q19"/>
    <mergeCell ref="R18:R19"/>
    <mergeCell ref="S18:S19"/>
    <mergeCell ref="T18:T19"/>
    <mergeCell ref="U18:U19"/>
    <mergeCell ref="V18:V19"/>
    <mergeCell ref="A20:A21"/>
    <mergeCell ref="B20:B21"/>
    <mergeCell ref="D20:D21"/>
    <mergeCell ref="C20:C21"/>
    <mergeCell ref="E20:E21"/>
    <mergeCell ref="F20:F21"/>
    <mergeCell ref="G20:H21"/>
    <mergeCell ref="I20:K21"/>
    <mergeCell ref="L20:L21"/>
    <mergeCell ref="M20:M21"/>
    <mergeCell ref="N20:N21"/>
    <mergeCell ref="O20:O21"/>
    <mergeCell ref="P20:P21"/>
    <mergeCell ref="Q20:Q21"/>
    <mergeCell ref="R20:R21"/>
    <mergeCell ref="S20:S21"/>
    <mergeCell ref="T20:T21"/>
    <mergeCell ref="U20:U21"/>
    <mergeCell ref="V20:V21"/>
    <mergeCell ref="A22:A23"/>
    <mergeCell ref="B22:B23"/>
    <mergeCell ref="D22:D23"/>
    <mergeCell ref="C22:C23"/>
    <mergeCell ref="E22:E23"/>
    <mergeCell ref="F22:F23"/>
    <mergeCell ref="G22:H23"/>
    <mergeCell ref="I22:K23"/>
    <mergeCell ref="L22:L23"/>
    <mergeCell ref="M22:M23"/>
    <mergeCell ref="N22:N23"/>
    <mergeCell ref="O22:O23"/>
    <mergeCell ref="P22:P23"/>
    <mergeCell ref="Q22:Q23"/>
    <mergeCell ref="R22:R23"/>
    <mergeCell ref="S22:S23"/>
    <mergeCell ref="T22:T23"/>
    <mergeCell ref="U22:U23"/>
    <mergeCell ref="V22:V23"/>
    <mergeCell ref="A24:A25"/>
    <mergeCell ref="B24:B25"/>
    <mergeCell ref="D24:D25"/>
    <mergeCell ref="C24:C25"/>
    <mergeCell ref="E24:E25"/>
    <mergeCell ref="F24:F25"/>
    <mergeCell ref="G24:H25"/>
    <mergeCell ref="I24:K25"/>
    <mergeCell ref="L24:L25"/>
    <mergeCell ref="M24:M25"/>
    <mergeCell ref="N24:N25"/>
    <mergeCell ref="O24:O25"/>
    <mergeCell ref="P24:P25"/>
    <mergeCell ref="Q24:Q25"/>
    <mergeCell ref="R24:R25"/>
    <mergeCell ref="S24:S25"/>
    <mergeCell ref="T24:T25"/>
    <mergeCell ref="U24:U25"/>
    <mergeCell ref="V24:V25"/>
    <mergeCell ref="A26:A27"/>
    <mergeCell ref="B26:B27"/>
    <mergeCell ref="D26:D27"/>
    <mergeCell ref="C26:C27"/>
    <mergeCell ref="E26:E27"/>
    <mergeCell ref="F26:F27"/>
    <mergeCell ref="G26:H27"/>
    <mergeCell ref="I26:K27"/>
    <mergeCell ref="L26:L27"/>
    <mergeCell ref="M26:M27"/>
    <mergeCell ref="N26:N27"/>
    <mergeCell ref="O26:O27"/>
    <mergeCell ref="P26:P27"/>
    <mergeCell ref="Q26:Q27"/>
    <mergeCell ref="R26:R27"/>
    <mergeCell ref="S26:S27"/>
    <mergeCell ref="T26:T27"/>
    <mergeCell ref="U26:U27"/>
    <mergeCell ref="V26:V27"/>
    <mergeCell ref="A28:A29"/>
    <mergeCell ref="B28:B29"/>
    <mergeCell ref="D28:D29"/>
    <mergeCell ref="C28:C29"/>
    <mergeCell ref="E28:E29"/>
    <mergeCell ref="F28:F29"/>
    <mergeCell ref="G28:H29"/>
    <mergeCell ref="I28:K29"/>
    <mergeCell ref="L28:L29"/>
    <mergeCell ref="S28:S29"/>
    <mergeCell ref="T28:T29"/>
    <mergeCell ref="U28:U29"/>
    <mergeCell ref="V28:V29"/>
    <mergeCell ref="M28:M29"/>
    <mergeCell ref="N28:N29"/>
    <mergeCell ref="O28:O29"/>
    <mergeCell ref="P28:P29"/>
    <mergeCell ref="Q28:Q29"/>
    <mergeCell ref="R28:R29"/>
  </mergeCells>
  <conditionalFormatting sqref="C10:C11">
    <cfRule type="cellIs" priority="1" dxfId="6" operator="equal" stopIfTrue="1">
      <formula>0</formula>
    </cfRule>
    <cfRule type="cellIs" priority="2" dxfId="0" operator="equal" stopIfTrue="1">
      <formula>0</formula>
    </cfRule>
  </conditionalFormatting>
  <printOptions/>
  <pageMargins left="0.5118110236220472" right="0.11811023622047245" top="0.7480314960629921" bottom="0.5511811023622047" header="0.31496062992125984" footer="0.31496062992125984"/>
  <pageSetup horizontalDpi="600" verticalDpi="600" orientation="landscape" paperSize="9" scale="68" r:id="rId2"/>
  <drawing r:id="rId1"/>
</worksheet>
</file>

<file path=xl/worksheets/sheet13.xml><?xml version="1.0" encoding="utf-8"?>
<worksheet xmlns="http://schemas.openxmlformats.org/spreadsheetml/2006/main" xmlns:r="http://schemas.openxmlformats.org/officeDocument/2006/relationships">
  <sheetPr>
    <tabColor rgb="FFC00000"/>
  </sheetPr>
  <dimension ref="A1:P182"/>
  <sheetViews>
    <sheetView showZeros="0" view="pageBreakPreview" zoomScaleSheetLayoutView="100" zoomScalePageLayoutView="0" workbookViewId="0" topLeftCell="A1">
      <selection activeCell="O6" sqref="O6"/>
    </sheetView>
  </sheetViews>
  <sheetFormatPr defaultColWidth="12.57421875" defaultRowHeight="15"/>
  <cols>
    <col min="1" max="2" width="3.57421875" style="51" customWidth="1"/>
    <col min="3" max="3" width="18.57421875" style="51" customWidth="1"/>
    <col min="4" max="4" width="12.57421875" style="51" customWidth="1"/>
    <col min="5" max="5" width="3.57421875" style="51" customWidth="1"/>
    <col min="6" max="6" width="12.57421875" style="51" customWidth="1"/>
    <col min="7" max="7" width="3.57421875" style="51" customWidth="1"/>
    <col min="8" max="8" width="9.57421875" style="51" customWidth="1"/>
    <col min="9" max="10" width="3.57421875" style="51" customWidth="1"/>
    <col min="11" max="11" width="6.57421875" style="51" customWidth="1"/>
    <col min="12" max="13" width="12.57421875" style="51" customWidth="1"/>
    <col min="14" max="14" width="3.57421875" style="51" customWidth="1"/>
    <col min="15" max="15" width="12.57421875" style="51" customWidth="1"/>
    <col min="16" max="16" width="3.57421875" style="51" customWidth="1"/>
    <col min="17" max="22" width="12.57421875" style="51" customWidth="1"/>
    <col min="23" max="16384" width="12.57421875" style="51" customWidth="1"/>
  </cols>
  <sheetData>
    <row r="1" ht="30" customHeight="1">
      <c r="A1" s="51" t="s">
        <v>121</v>
      </c>
    </row>
    <row r="2" ht="15" customHeight="1"/>
    <row r="3" ht="30" customHeight="1">
      <c r="A3" s="51" t="s">
        <v>109</v>
      </c>
    </row>
    <row r="4" spans="3:12" ht="13.5">
      <c r="C4" s="34"/>
      <c r="D4" s="34"/>
      <c r="E4" s="34"/>
      <c r="F4" s="34"/>
      <c r="G4" s="34"/>
      <c r="H4" s="34"/>
      <c r="I4" s="35"/>
      <c r="J4" s="35"/>
      <c r="K4" s="35"/>
      <c r="L4" s="34"/>
    </row>
    <row r="5" spans="2:13" ht="30" customHeight="1">
      <c r="B5" s="114" t="s">
        <v>225</v>
      </c>
      <c r="C5" s="115"/>
      <c r="D5" s="423">
        <f>'★基礎情報入力'!D10</f>
        <v>0</v>
      </c>
      <c r="E5" s="423"/>
      <c r="F5" s="423"/>
      <c r="G5" s="423"/>
      <c r="H5" s="423"/>
      <c r="I5" s="423"/>
      <c r="J5" s="423"/>
      <c r="K5" s="65"/>
      <c r="L5" s="65"/>
      <c r="M5" s="65"/>
    </row>
    <row r="6" spans="3:12" ht="13.5">
      <c r="C6" s="34"/>
      <c r="D6" s="34"/>
      <c r="E6" s="34"/>
      <c r="F6" s="34"/>
      <c r="G6" s="34"/>
      <c r="H6" s="34"/>
      <c r="I6" s="35"/>
      <c r="J6" s="35"/>
      <c r="K6" s="35"/>
      <c r="L6" s="34"/>
    </row>
    <row r="7" spans="3:12" ht="30" customHeight="1">
      <c r="C7" s="417" t="s">
        <v>104</v>
      </c>
      <c r="D7" s="418"/>
      <c r="E7" s="419"/>
      <c r="F7" s="54">
        <f>'★基礎情報入力'!D15</f>
        <v>0</v>
      </c>
      <c r="G7" s="41" t="s">
        <v>31</v>
      </c>
      <c r="H7" s="34"/>
      <c r="I7" s="35"/>
      <c r="J7" s="35"/>
      <c r="K7" s="35"/>
      <c r="L7" s="34"/>
    </row>
    <row r="8" spans="3:12" ht="30" customHeight="1">
      <c r="C8" s="34"/>
      <c r="D8" s="34"/>
      <c r="E8" s="34"/>
      <c r="F8" s="34"/>
      <c r="G8" s="34"/>
      <c r="H8" s="34"/>
      <c r="I8" s="35"/>
      <c r="J8" s="35"/>
      <c r="K8" s="35"/>
      <c r="L8" s="34"/>
    </row>
    <row r="9" spans="3:12" ht="30" customHeight="1">
      <c r="C9" s="36"/>
      <c r="D9" s="420" t="s">
        <v>99</v>
      </c>
      <c r="E9" s="421"/>
      <c r="F9" s="420" t="s">
        <v>100</v>
      </c>
      <c r="G9" s="421"/>
      <c r="H9" s="422" t="s">
        <v>101</v>
      </c>
      <c r="I9" s="422"/>
      <c r="J9" s="422"/>
      <c r="K9" s="46"/>
      <c r="L9" s="47"/>
    </row>
    <row r="10" spans="3:11" ht="30" customHeight="1">
      <c r="C10" s="37" t="s">
        <v>105</v>
      </c>
      <c r="D10" s="38">
        <v>2060</v>
      </c>
      <c r="E10" s="39" t="s">
        <v>102</v>
      </c>
      <c r="F10" s="52">
        <v>1000</v>
      </c>
      <c r="G10" s="40" t="s">
        <v>103</v>
      </c>
      <c r="H10" s="411">
        <f>D10*F10</f>
        <v>2060000</v>
      </c>
      <c r="I10" s="412"/>
      <c r="J10" s="41" t="s">
        <v>102</v>
      </c>
      <c r="K10" s="45"/>
    </row>
    <row r="11" spans="3:11" ht="30" customHeight="1">
      <c r="C11" s="48" t="s">
        <v>106</v>
      </c>
      <c r="D11" s="38">
        <v>1540</v>
      </c>
      <c r="E11" s="39" t="s">
        <v>102</v>
      </c>
      <c r="F11" s="52">
        <f>IF(F7&gt;2000,1000,F7-1000)</f>
        <v>-1000</v>
      </c>
      <c r="G11" s="40" t="s">
        <v>103</v>
      </c>
      <c r="H11" s="411">
        <f>ROUNDDOWN(D11*F11,0)</f>
        <v>-1540000</v>
      </c>
      <c r="I11" s="412"/>
      <c r="J11" s="41" t="s">
        <v>102</v>
      </c>
      <c r="K11" s="45"/>
    </row>
    <row r="12" spans="3:11" ht="30" customHeight="1">
      <c r="C12" s="37" t="s">
        <v>107</v>
      </c>
      <c r="D12" s="38">
        <v>1030</v>
      </c>
      <c r="E12" s="39" t="s">
        <v>102</v>
      </c>
      <c r="F12" s="52">
        <f>IF(F7&gt;2000,F7-2000,0)</f>
        <v>0</v>
      </c>
      <c r="G12" s="40" t="s">
        <v>103</v>
      </c>
      <c r="H12" s="411">
        <f>ROUNDDOWN(D12*F12,0)</f>
        <v>0</v>
      </c>
      <c r="I12" s="412"/>
      <c r="J12" s="41" t="s">
        <v>102</v>
      </c>
      <c r="K12" s="45"/>
    </row>
    <row r="13" spans="3:11" ht="30" customHeight="1">
      <c r="C13" s="510" t="s">
        <v>292</v>
      </c>
      <c r="D13" s="38"/>
      <c r="E13" s="39"/>
      <c r="F13" s="53">
        <f>SUM(F10:F12)</f>
        <v>0</v>
      </c>
      <c r="G13" s="40" t="s">
        <v>103</v>
      </c>
      <c r="H13" s="411">
        <f>IF(F7=0,0,SUM(H10:H12))</f>
        <v>0</v>
      </c>
      <c r="I13" s="412"/>
      <c r="J13" s="41" t="s">
        <v>102</v>
      </c>
      <c r="K13" s="45"/>
    </row>
    <row r="14" spans="3:16" ht="30" customHeight="1">
      <c r="C14" s="59"/>
      <c r="D14" s="61"/>
      <c r="E14" s="61"/>
      <c r="F14" s="62"/>
      <c r="G14" s="63"/>
      <c r="H14" s="60"/>
      <c r="I14" s="60"/>
      <c r="J14" s="45"/>
      <c r="K14" s="45"/>
      <c r="L14" s="64"/>
      <c r="M14" s="64"/>
      <c r="N14" s="64"/>
      <c r="O14" s="61"/>
      <c r="P14" s="61"/>
    </row>
    <row r="15" spans="3:16" ht="30" customHeight="1">
      <c r="C15" s="504" t="s">
        <v>286</v>
      </c>
      <c r="D15" s="505" t="s">
        <v>287</v>
      </c>
      <c r="E15" s="505"/>
      <c r="F15" s="42">
        <f>H13</f>
        <v>0</v>
      </c>
      <c r="G15" s="43" t="s">
        <v>102</v>
      </c>
      <c r="H15" s="60"/>
      <c r="I15" s="60"/>
      <c r="J15" s="45"/>
      <c r="K15" s="45"/>
      <c r="L15" s="64"/>
      <c r="M15" s="64"/>
      <c r="N15" s="64"/>
      <c r="O15" s="61"/>
      <c r="P15" s="61"/>
    </row>
    <row r="16" spans="3:16" s="124" customFormat="1" ht="30" customHeight="1">
      <c r="C16" s="506"/>
      <c r="D16" s="505" t="s">
        <v>288</v>
      </c>
      <c r="E16" s="505"/>
      <c r="F16" s="42">
        <v>1540000</v>
      </c>
      <c r="G16" s="43" t="s">
        <v>102</v>
      </c>
      <c r="H16" s="60"/>
      <c r="I16" s="60"/>
      <c r="J16" s="45"/>
      <c r="K16" s="45"/>
      <c r="L16" s="64"/>
      <c r="M16" s="64"/>
      <c r="N16" s="64"/>
      <c r="O16" s="66"/>
      <c r="P16" s="66"/>
    </row>
    <row r="17" spans="3:16" s="124" customFormat="1" ht="30" customHeight="1">
      <c r="C17" s="507"/>
      <c r="D17" s="505" t="s">
        <v>289</v>
      </c>
      <c r="E17" s="505"/>
      <c r="F17" s="42">
        <f>F15+F16</f>
        <v>1540000</v>
      </c>
      <c r="G17" s="43" t="s">
        <v>102</v>
      </c>
      <c r="H17" s="60"/>
      <c r="I17" s="60"/>
      <c r="J17" s="45"/>
      <c r="K17" s="45"/>
      <c r="L17" s="64"/>
      <c r="M17" s="64"/>
      <c r="N17" s="64"/>
      <c r="O17" s="66"/>
      <c r="P17" s="66"/>
    </row>
    <row r="18" spans="3:16" ht="30" customHeight="1">
      <c r="C18" s="508" t="s">
        <v>291</v>
      </c>
      <c r="D18" s="413"/>
      <c r="E18" s="413"/>
      <c r="F18" s="44">
        <f>'★基礎情報入力'!D16</f>
        <v>0</v>
      </c>
      <c r="G18" s="40" t="s">
        <v>102</v>
      </c>
      <c r="H18" s="60"/>
      <c r="I18" s="60"/>
      <c r="J18" s="45"/>
      <c r="K18" s="45"/>
      <c r="L18" s="64"/>
      <c r="M18" s="64"/>
      <c r="N18" s="64"/>
      <c r="O18" s="61"/>
      <c r="P18" s="61"/>
    </row>
    <row r="19" spans="3:16" ht="30" customHeight="1">
      <c r="C19" s="509" t="s">
        <v>290</v>
      </c>
      <c r="D19" s="415"/>
      <c r="E19" s="416"/>
      <c r="F19" s="38">
        <f>IF((F18&lt;=F17),F18,F17)</f>
        <v>0</v>
      </c>
      <c r="G19" s="39" t="s">
        <v>102</v>
      </c>
      <c r="H19" s="60"/>
      <c r="I19" s="60"/>
      <c r="J19" s="45"/>
      <c r="K19" s="45"/>
      <c r="L19" s="64"/>
      <c r="M19" s="64"/>
      <c r="N19" s="64"/>
      <c r="O19" s="61"/>
      <c r="P19" s="61"/>
    </row>
    <row r="20" spans="3:16" ht="30" customHeight="1">
      <c r="C20" s="59"/>
      <c r="D20" s="61"/>
      <c r="E20" s="61"/>
      <c r="F20" s="62"/>
      <c r="G20" s="63"/>
      <c r="H20" s="60"/>
      <c r="I20" s="60"/>
      <c r="J20" s="45"/>
      <c r="K20" s="45"/>
      <c r="L20" s="64"/>
      <c r="M20" s="64"/>
      <c r="N20" s="64"/>
      <c r="O20" s="61"/>
      <c r="P20" s="61"/>
    </row>
    <row r="21" spans="3:12" ht="13.5">
      <c r="C21" s="34"/>
      <c r="D21" s="34"/>
      <c r="E21" s="34"/>
      <c r="F21" s="34"/>
      <c r="G21" s="34"/>
      <c r="H21" s="34"/>
      <c r="I21" s="35"/>
      <c r="J21" s="35"/>
      <c r="K21" s="35"/>
      <c r="L21" s="34"/>
    </row>
    <row r="22" spans="2:13" ht="30" customHeight="1">
      <c r="B22" s="114" t="s">
        <v>226</v>
      </c>
      <c r="C22" s="115"/>
      <c r="D22" s="423">
        <f>'★基礎情報入力'!D19</f>
        <v>0</v>
      </c>
      <c r="E22" s="423"/>
      <c r="F22" s="423"/>
      <c r="G22" s="423"/>
      <c r="H22" s="423"/>
      <c r="I22" s="423"/>
      <c r="J22" s="423"/>
      <c r="K22" s="65"/>
      <c r="L22" s="65"/>
      <c r="M22" s="65"/>
    </row>
    <row r="23" spans="3:12" ht="13.5">
      <c r="C23" s="34"/>
      <c r="D23" s="34"/>
      <c r="E23" s="34"/>
      <c r="F23" s="34"/>
      <c r="G23" s="34"/>
      <c r="H23" s="34"/>
      <c r="I23" s="35"/>
      <c r="J23" s="35"/>
      <c r="K23" s="35"/>
      <c r="L23" s="34"/>
    </row>
    <row r="24" spans="3:12" ht="30" customHeight="1">
      <c r="C24" s="417" t="s">
        <v>104</v>
      </c>
      <c r="D24" s="418"/>
      <c r="E24" s="419"/>
      <c r="F24" s="54">
        <f>'★基礎情報入力'!D24</f>
        <v>0</v>
      </c>
      <c r="G24" s="41" t="s">
        <v>31</v>
      </c>
      <c r="H24" s="34"/>
      <c r="I24" s="35"/>
      <c r="J24" s="35"/>
      <c r="K24" s="35"/>
      <c r="L24" s="34"/>
    </row>
    <row r="25" spans="3:12" ht="30" customHeight="1">
      <c r="C25" s="34"/>
      <c r="D25" s="34"/>
      <c r="E25" s="34"/>
      <c r="F25" s="34"/>
      <c r="G25" s="34"/>
      <c r="H25" s="34"/>
      <c r="I25" s="35"/>
      <c r="J25" s="35"/>
      <c r="K25" s="35"/>
      <c r="L25" s="34"/>
    </row>
    <row r="26" spans="3:12" ht="30" customHeight="1">
      <c r="C26" s="36"/>
      <c r="D26" s="420" t="s">
        <v>99</v>
      </c>
      <c r="E26" s="421"/>
      <c r="F26" s="420" t="s">
        <v>100</v>
      </c>
      <c r="G26" s="421"/>
      <c r="H26" s="422" t="s">
        <v>101</v>
      </c>
      <c r="I26" s="422"/>
      <c r="J26" s="422"/>
      <c r="K26" s="46"/>
      <c r="L26" s="47"/>
    </row>
    <row r="27" spans="3:11" ht="30" customHeight="1">
      <c r="C27" s="37" t="s">
        <v>105</v>
      </c>
      <c r="D27" s="38">
        <v>2060</v>
      </c>
      <c r="E27" s="39" t="s">
        <v>102</v>
      </c>
      <c r="F27" s="52">
        <v>1000</v>
      </c>
      <c r="G27" s="40" t="s">
        <v>103</v>
      </c>
      <c r="H27" s="411">
        <f>D27*F27</f>
        <v>2060000</v>
      </c>
      <c r="I27" s="412"/>
      <c r="J27" s="41" t="s">
        <v>102</v>
      </c>
      <c r="K27" s="45"/>
    </row>
    <row r="28" spans="3:11" ht="30" customHeight="1">
      <c r="C28" s="48" t="s">
        <v>106</v>
      </c>
      <c r="D28" s="38">
        <v>1540</v>
      </c>
      <c r="E28" s="39" t="s">
        <v>102</v>
      </c>
      <c r="F28" s="52">
        <f>IF(F24&gt;2000,1000,F24-1000)</f>
        <v>-1000</v>
      </c>
      <c r="G28" s="40" t="s">
        <v>103</v>
      </c>
      <c r="H28" s="411">
        <f>ROUNDDOWN(D28*F28,0)</f>
        <v>-1540000</v>
      </c>
      <c r="I28" s="412"/>
      <c r="J28" s="41" t="s">
        <v>102</v>
      </c>
      <c r="K28" s="45"/>
    </row>
    <row r="29" spans="3:11" ht="30" customHeight="1">
      <c r="C29" s="37" t="s">
        <v>107</v>
      </c>
      <c r="D29" s="38">
        <v>1030</v>
      </c>
      <c r="E29" s="39" t="s">
        <v>102</v>
      </c>
      <c r="F29" s="52">
        <f>IF(F24&gt;2000,F24-2000,0)</f>
        <v>0</v>
      </c>
      <c r="G29" s="40" t="s">
        <v>103</v>
      </c>
      <c r="H29" s="411">
        <f>ROUNDDOWN(D29*F29,0)</f>
        <v>0</v>
      </c>
      <c r="I29" s="412"/>
      <c r="J29" s="41" t="s">
        <v>102</v>
      </c>
      <c r="K29" s="45"/>
    </row>
    <row r="30" spans="3:11" ht="30" customHeight="1">
      <c r="C30" s="510" t="s">
        <v>292</v>
      </c>
      <c r="D30" s="38"/>
      <c r="E30" s="39"/>
      <c r="F30" s="53">
        <f>SUM(F27:F29)</f>
        <v>0</v>
      </c>
      <c r="G30" s="40" t="s">
        <v>103</v>
      </c>
      <c r="H30" s="411">
        <f>IF(F24=0,0,SUM(H27:H29))</f>
        <v>0</v>
      </c>
      <c r="I30" s="412"/>
      <c r="J30" s="41" t="s">
        <v>102</v>
      </c>
      <c r="K30" s="45"/>
    </row>
    <row r="31" spans="3:16" ht="30" customHeight="1">
      <c r="C31" s="59"/>
      <c r="D31" s="61"/>
      <c r="E31" s="61"/>
      <c r="F31" s="62"/>
      <c r="G31" s="63"/>
      <c r="H31" s="60"/>
      <c r="I31" s="60"/>
      <c r="J31" s="45"/>
      <c r="K31" s="45"/>
      <c r="L31" s="64"/>
      <c r="M31" s="64"/>
      <c r="N31" s="64"/>
      <c r="O31" s="61"/>
      <c r="P31" s="61"/>
    </row>
    <row r="32" spans="3:16" ht="30" customHeight="1">
      <c r="C32" s="504" t="s">
        <v>286</v>
      </c>
      <c r="D32" s="505" t="s">
        <v>287</v>
      </c>
      <c r="E32" s="505"/>
      <c r="F32" s="42">
        <f>H30</f>
        <v>0</v>
      </c>
      <c r="G32" s="43" t="s">
        <v>102</v>
      </c>
      <c r="H32" s="60"/>
      <c r="I32" s="60"/>
      <c r="J32" s="45"/>
      <c r="K32" s="45"/>
      <c r="L32" s="64"/>
      <c r="M32" s="64"/>
      <c r="N32" s="64"/>
      <c r="O32" s="61"/>
      <c r="P32" s="61"/>
    </row>
    <row r="33" spans="3:16" s="124" customFormat="1" ht="30" customHeight="1">
      <c r="C33" s="506"/>
      <c r="D33" s="505" t="s">
        <v>288</v>
      </c>
      <c r="E33" s="505"/>
      <c r="F33" s="42">
        <v>1540000</v>
      </c>
      <c r="G33" s="43" t="s">
        <v>102</v>
      </c>
      <c r="H33" s="60"/>
      <c r="I33" s="60"/>
      <c r="J33" s="45"/>
      <c r="K33" s="45"/>
      <c r="L33" s="64"/>
      <c r="M33" s="64"/>
      <c r="N33" s="64"/>
      <c r="O33" s="66"/>
      <c r="P33" s="66"/>
    </row>
    <row r="34" spans="3:16" s="124" customFormat="1" ht="30" customHeight="1">
      <c r="C34" s="507"/>
      <c r="D34" s="505" t="s">
        <v>289</v>
      </c>
      <c r="E34" s="505"/>
      <c r="F34" s="42">
        <f>F32+F33</f>
        <v>1540000</v>
      </c>
      <c r="G34" s="43" t="s">
        <v>102</v>
      </c>
      <c r="H34" s="60"/>
      <c r="I34" s="60"/>
      <c r="J34" s="45"/>
      <c r="K34" s="45"/>
      <c r="L34" s="64"/>
      <c r="M34" s="64"/>
      <c r="N34" s="64"/>
      <c r="O34" s="66"/>
      <c r="P34" s="66"/>
    </row>
    <row r="35" spans="3:16" ht="30" customHeight="1">
      <c r="C35" s="508" t="s">
        <v>291</v>
      </c>
      <c r="D35" s="413"/>
      <c r="E35" s="413"/>
      <c r="F35" s="44">
        <f>'★基礎情報入力'!D25</f>
        <v>0</v>
      </c>
      <c r="G35" s="40" t="s">
        <v>102</v>
      </c>
      <c r="H35" s="60"/>
      <c r="I35" s="60"/>
      <c r="J35" s="45"/>
      <c r="K35" s="45"/>
      <c r="L35" s="64"/>
      <c r="M35" s="64"/>
      <c r="N35" s="64"/>
      <c r="O35" s="61"/>
      <c r="P35" s="61"/>
    </row>
    <row r="36" spans="3:16" ht="30" customHeight="1">
      <c r="C36" s="509" t="s">
        <v>290</v>
      </c>
      <c r="D36" s="415"/>
      <c r="E36" s="416"/>
      <c r="F36" s="38">
        <f>IF((F35&lt;=F34),F35,F34)</f>
        <v>0</v>
      </c>
      <c r="G36" s="39" t="s">
        <v>102</v>
      </c>
      <c r="H36" s="60"/>
      <c r="I36" s="60"/>
      <c r="J36" s="45"/>
      <c r="K36" s="45"/>
      <c r="L36" s="64"/>
      <c r="M36" s="64"/>
      <c r="N36" s="64"/>
      <c r="O36" s="61"/>
      <c r="P36" s="61"/>
    </row>
    <row r="37" spans="3:16" ht="30" customHeight="1">
      <c r="C37" s="59"/>
      <c r="D37" s="61"/>
      <c r="E37" s="61"/>
      <c r="F37" s="62"/>
      <c r="G37" s="63"/>
      <c r="H37" s="60"/>
      <c r="I37" s="60"/>
      <c r="J37" s="45"/>
      <c r="K37" s="45"/>
      <c r="L37" s="64"/>
      <c r="M37" s="64"/>
      <c r="N37" s="64"/>
      <c r="O37" s="61"/>
      <c r="P37" s="61"/>
    </row>
    <row r="38" spans="3:12" ht="13.5">
      <c r="C38" s="34"/>
      <c r="D38" s="34"/>
      <c r="E38" s="34"/>
      <c r="F38" s="34"/>
      <c r="G38" s="34"/>
      <c r="H38" s="34"/>
      <c r="I38" s="35"/>
      <c r="J38" s="35"/>
      <c r="K38" s="35"/>
      <c r="L38" s="34"/>
    </row>
    <row r="39" spans="2:13" ht="30" customHeight="1">
      <c r="B39" s="114" t="s">
        <v>227</v>
      </c>
      <c r="C39" s="115"/>
      <c r="D39" s="423">
        <f>'★基礎情報入力'!D28</f>
        <v>0</v>
      </c>
      <c r="E39" s="423"/>
      <c r="F39" s="423"/>
      <c r="G39" s="423"/>
      <c r="H39" s="423"/>
      <c r="I39" s="423"/>
      <c r="J39" s="423"/>
      <c r="K39" s="65"/>
      <c r="L39" s="65"/>
      <c r="M39" s="65"/>
    </row>
    <row r="40" spans="3:12" ht="13.5">
      <c r="C40" s="34"/>
      <c r="D40" s="34"/>
      <c r="E40" s="34"/>
      <c r="F40" s="34"/>
      <c r="G40" s="34"/>
      <c r="H40" s="34"/>
      <c r="I40" s="35"/>
      <c r="J40" s="35"/>
      <c r="K40" s="35"/>
      <c r="L40" s="34"/>
    </row>
    <row r="41" spans="3:12" ht="30" customHeight="1">
      <c r="C41" s="417" t="s">
        <v>104</v>
      </c>
      <c r="D41" s="418"/>
      <c r="E41" s="419"/>
      <c r="F41" s="54">
        <f>'★基礎情報入力'!D33</f>
        <v>0</v>
      </c>
      <c r="G41" s="41" t="s">
        <v>31</v>
      </c>
      <c r="H41" s="34"/>
      <c r="I41" s="35"/>
      <c r="J41" s="35"/>
      <c r="K41" s="35"/>
      <c r="L41" s="34"/>
    </row>
    <row r="42" spans="3:12" ht="30" customHeight="1">
      <c r="C42" s="34"/>
      <c r="D42" s="34"/>
      <c r="E42" s="34"/>
      <c r="F42" s="34"/>
      <c r="G42" s="34"/>
      <c r="H42" s="34"/>
      <c r="I42" s="35"/>
      <c r="J42" s="35"/>
      <c r="K42" s="35"/>
      <c r="L42" s="34"/>
    </row>
    <row r="43" spans="3:12" ht="30" customHeight="1">
      <c r="C43" s="36"/>
      <c r="D43" s="420" t="s">
        <v>99</v>
      </c>
      <c r="E43" s="421"/>
      <c r="F43" s="420" t="s">
        <v>100</v>
      </c>
      <c r="G43" s="421"/>
      <c r="H43" s="422" t="s">
        <v>101</v>
      </c>
      <c r="I43" s="422"/>
      <c r="J43" s="422"/>
      <c r="K43" s="46"/>
      <c r="L43" s="47"/>
    </row>
    <row r="44" spans="3:11" ht="30" customHeight="1">
      <c r="C44" s="37" t="s">
        <v>105</v>
      </c>
      <c r="D44" s="38">
        <v>2060</v>
      </c>
      <c r="E44" s="39" t="s">
        <v>102</v>
      </c>
      <c r="F44" s="52">
        <v>1000</v>
      </c>
      <c r="G44" s="40" t="s">
        <v>103</v>
      </c>
      <c r="H44" s="411">
        <f>D44*F44</f>
        <v>2060000</v>
      </c>
      <c r="I44" s="412"/>
      <c r="J44" s="41" t="s">
        <v>102</v>
      </c>
      <c r="K44" s="45"/>
    </row>
    <row r="45" spans="3:11" ht="30" customHeight="1">
      <c r="C45" s="48" t="s">
        <v>106</v>
      </c>
      <c r="D45" s="38">
        <v>1540</v>
      </c>
      <c r="E45" s="39" t="s">
        <v>102</v>
      </c>
      <c r="F45" s="52">
        <f>IF(F41&gt;2000,1000,F41-1000)</f>
        <v>-1000</v>
      </c>
      <c r="G45" s="40" t="s">
        <v>103</v>
      </c>
      <c r="H45" s="411">
        <f>ROUNDDOWN(D45*F45,0)</f>
        <v>-1540000</v>
      </c>
      <c r="I45" s="412"/>
      <c r="J45" s="41" t="s">
        <v>102</v>
      </c>
      <c r="K45" s="45"/>
    </row>
    <row r="46" spans="3:11" ht="30" customHeight="1">
      <c r="C46" s="37" t="s">
        <v>107</v>
      </c>
      <c r="D46" s="38">
        <v>1030</v>
      </c>
      <c r="E46" s="39" t="s">
        <v>102</v>
      </c>
      <c r="F46" s="52">
        <f>IF(F41&gt;2000,F41-2000,0)</f>
        <v>0</v>
      </c>
      <c r="G46" s="40" t="s">
        <v>103</v>
      </c>
      <c r="H46" s="411">
        <f>ROUNDDOWN(D46*F46,0)</f>
        <v>0</v>
      </c>
      <c r="I46" s="412"/>
      <c r="J46" s="41" t="s">
        <v>102</v>
      </c>
      <c r="K46" s="45"/>
    </row>
    <row r="47" spans="3:11" ht="30" customHeight="1">
      <c r="C47" s="510" t="s">
        <v>292</v>
      </c>
      <c r="D47" s="38"/>
      <c r="E47" s="39"/>
      <c r="F47" s="53">
        <f>SUM(F44:F46)</f>
        <v>0</v>
      </c>
      <c r="G47" s="40" t="s">
        <v>103</v>
      </c>
      <c r="H47" s="411">
        <f>IF(F41=0,0,SUM(H44:H46))</f>
        <v>0</v>
      </c>
      <c r="I47" s="412"/>
      <c r="J47" s="41" t="s">
        <v>102</v>
      </c>
      <c r="K47" s="45"/>
    </row>
    <row r="48" spans="3:16" ht="30" customHeight="1">
      <c r="C48" s="59"/>
      <c r="D48" s="61"/>
      <c r="E48" s="61"/>
      <c r="F48" s="62"/>
      <c r="G48" s="63"/>
      <c r="H48" s="60"/>
      <c r="I48" s="60"/>
      <c r="J48" s="45"/>
      <c r="K48" s="45"/>
      <c r="L48" s="64"/>
      <c r="M48" s="64"/>
      <c r="N48" s="64"/>
      <c r="O48" s="61"/>
      <c r="P48" s="61"/>
    </row>
    <row r="49" spans="3:16" ht="30" customHeight="1">
      <c r="C49" s="504" t="s">
        <v>286</v>
      </c>
      <c r="D49" s="505" t="s">
        <v>287</v>
      </c>
      <c r="E49" s="505"/>
      <c r="F49" s="42">
        <f>H47</f>
        <v>0</v>
      </c>
      <c r="G49" s="43" t="s">
        <v>102</v>
      </c>
      <c r="H49" s="60"/>
      <c r="I49" s="60"/>
      <c r="J49" s="45"/>
      <c r="K49" s="45"/>
      <c r="L49" s="64"/>
      <c r="M49" s="64"/>
      <c r="N49" s="64"/>
      <c r="O49" s="61"/>
      <c r="P49" s="61"/>
    </row>
    <row r="50" spans="3:16" s="124" customFormat="1" ht="30" customHeight="1">
      <c r="C50" s="506"/>
      <c r="D50" s="505" t="s">
        <v>288</v>
      </c>
      <c r="E50" s="505"/>
      <c r="F50" s="42">
        <v>1540000</v>
      </c>
      <c r="G50" s="43" t="s">
        <v>102</v>
      </c>
      <c r="H50" s="60"/>
      <c r="I50" s="60"/>
      <c r="J50" s="45"/>
      <c r="K50" s="45"/>
      <c r="L50" s="64"/>
      <c r="M50" s="64"/>
      <c r="N50" s="64"/>
      <c r="O50" s="66"/>
      <c r="P50" s="66"/>
    </row>
    <row r="51" spans="3:16" s="124" customFormat="1" ht="30" customHeight="1">
      <c r="C51" s="507"/>
      <c r="D51" s="505" t="s">
        <v>289</v>
      </c>
      <c r="E51" s="505"/>
      <c r="F51" s="42">
        <f>F49+F50</f>
        <v>1540000</v>
      </c>
      <c r="G51" s="43" t="s">
        <v>102</v>
      </c>
      <c r="H51" s="60"/>
      <c r="I51" s="60"/>
      <c r="J51" s="45"/>
      <c r="K51" s="45"/>
      <c r="L51" s="64"/>
      <c r="M51" s="64"/>
      <c r="N51" s="64"/>
      <c r="O51" s="66"/>
      <c r="P51" s="66"/>
    </row>
    <row r="52" spans="3:16" ht="30" customHeight="1">
      <c r="C52" s="508" t="s">
        <v>291</v>
      </c>
      <c r="D52" s="413"/>
      <c r="E52" s="413"/>
      <c r="F52" s="44">
        <f>'★基礎情報入力'!D34</f>
        <v>0</v>
      </c>
      <c r="G52" s="40" t="s">
        <v>102</v>
      </c>
      <c r="H52" s="60"/>
      <c r="I52" s="60"/>
      <c r="J52" s="45"/>
      <c r="K52" s="45"/>
      <c r="L52" s="64"/>
      <c r="M52" s="64"/>
      <c r="N52" s="64"/>
      <c r="O52" s="61"/>
      <c r="P52" s="61"/>
    </row>
    <row r="53" spans="3:16" ht="30" customHeight="1">
      <c r="C53" s="509" t="s">
        <v>290</v>
      </c>
      <c r="D53" s="415"/>
      <c r="E53" s="416"/>
      <c r="F53" s="38">
        <f>IF((F52&lt;=F51),F52,F51)</f>
        <v>0</v>
      </c>
      <c r="G53" s="39" t="s">
        <v>102</v>
      </c>
      <c r="H53" s="60"/>
      <c r="I53" s="60"/>
      <c r="J53" s="45"/>
      <c r="K53" s="45"/>
      <c r="L53" s="64"/>
      <c r="M53" s="64"/>
      <c r="N53" s="64"/>
      <c r="O53" s="61"/>
      <c r="P53" s="61"/>
    </row>
    <row r="54" spans="3:16" ht="30" customHeight="1">
      <c r="C54" s="59"/>
      <c r="D54" s="61"/>
      <c r="E54" s="61"/>
      <c r="F54" s="62"/>
      <c r="G54" s="63"/>
      <c r="H54" s="60"/>
      <c r="I54" s="60"/>
      <c r="J54" s="45"/>
      <c r="K54" s="45"/>
      <c r="L54" s="64"/>
      <c r="M54" s="64"/>
      <c r="N54" s="64"/>
      <c r="O54" s="61"/>
      <c r="P54" s="61"/>
    </row>
    <row r="55" spans="3:12" ht="13.5">
      <c r="C55" s="34"/>
      <c r="D55" s="34"/>
      <c r="E55" s="34"/>
      <c r="F55" s="34"/>
      <c r="G55" s="34"/>
      <c r="H55" s="34"/>
      <c r="I55" s="35"/>
      <c r="J55" s="35"/>
      <c r="K55" s="35"/>
      <c r="L55" s="34"/>
    </row>
    <row r="56" spans="2:13" ht="30" customHeight="1">
      <c r="B56" s="114" t="s">
        <v>228</v>
      </c>
      <c r="C56" s="115"/>
      <c r="D56" s="423">
        <f>'★基礎情報入力'!D37</f>
        <v>0</v>
      </c>
      <c r="E56" s="423"/>
      <c r="F56" s="423"/>
      <c r="G56" s="423"/>
      <c r="H56" s="423"/>
      <c r="I56" s="423"/>
      <c r="J56" s="423"/>
      <c r="K56" s="65"/>
      <c r="L56" s="65"/>
      <c r="M56" s="65"/>
    </row>
    <row r="57" spans="3:12" ht="13.5">
      <c r="C57" s="34"/>
      <c r="D57" s="34"/>
      <c r="E57" s="34"/>
      <c r="F57" s="34"/>
      <c r="G57" s="34"/>
      <c r="H57" s="34"/>
      <c r="I57" s="35"/>
      <c r="J57" s="35"/>
      <c r="K57" s="35"/>
      <c r="L57" s="34"/>
    </row>
    <row r="58" spans="3:12" ht="30" customHeight="1">
      <c r="C58" s="417" t="s">
        <v>104</v>
      </c>
      <c r="D58" s="418"/>
      <c r="E58" s="419"/>
      <c r="F58" s="54">
        <f>'★基礎情報入力'!D42</f>
        <v>0</v>
      </c>
      <c r="G58" s="41" t="s">
        <v>31</v>
      </c>
      <c r="H58" s="34"/>
      <c r="I58" s="35"/>
      <c r="J58" s="35"/>
      <c r="K58" s="35"/>
      <c r="L58" s="34"/>
    </row>
    <row r="59" spans="3:12" ht="30" customHeight="1">
      <c r="C59" s="34"/>
      <c r="D59" s="34"/>
      <c r="E59" s="34"/>
      <c r="F59" s="34"/>
      <c r="G59" s="34"/>
      <c r="H59" s="34"/>
      <c r="I59" s="35"/>
      <c r="J59" s="35"/>
      <c r="K59" s="35"/>
      <c r="L59" s="34"/>
    </row>
    <row r="60" spans="3:12" ht="30" customHeight="1">
      <c r="C60" s="36"/>
      <c r="D60" s="420" t="s">
        <v>99</v>
      </c>
      <c r="E60" s="421"/>
      <c r="F60" s="420" t="s">
        <v>100</v>
      </c>
      <c r="G60" s="421"/>
      <c r="H60" s="422" t="s">
        <v>101</v>
      </c>
      <c r="I60" s="422"/>
      <c r="J60" s="422"/>
      <c r="K60" s="46"/>
      <c r="L60" s="47"/>
    </row>
    <row r="61" spans="3:11" ht="30" customHeight="1">
      <c r="C61" s="37" t="s">
        <v>105</v>
      </c>
      <c r="D61" s="38">
        <v>2060</v>
      </c>
      <c r="E61" s="39" t="s">
        <v>102</v>
      </c>
      <c r="F61" s="52">
        <v>1000</v>
      </c>
      <c r="G61" s="40" t="s">
        <v>103</v>
      </c>
      <c r="H61" s="411">
        <f>D61*F61</f>
        <v>2060000</v>
      </c>
      <c r="I61" s="412"/>
      <c r="J61" s="41" t="s">
        <v>102</v>
      </c>
      <c r="K61" s="45"/>
    </row>
    <row r="62" spans="3:11" ht="30" customHeight="1">
      <c r="C62" s="48" t="s">
        <v>106</v>
      </c>
      <c r="D62" s="38">
        <v>1540</v>
      </c>
      <c r="E62" s="39" t="s">
        <v>102</v>
      </c>
      <c r="F62" s="52">
        <f>IF(F58&gt;2000,1000,F58-1000)</f>
        <v>-1000</v>
      </c>
      <c r="G62" s="40" t="s">
        <v>103</v>
      </c>
      <c r="H62" s="411">
        <f>ROUNDDOWN(D62*F62,0)</f>
        <v>-1540000</v>
      </c>
      <c r="I62" s="412"/>
      <c r="J62" s="41" t="s">
        <v>102</v>
      </c>
      <c r="K62" s="45"/>
    </row>
    <row r="63" spans="3:11" ht="30" customHeight="1">
      <c r="C63" s="37" t="s">
        <v>107</v>
      </c>
      <c r="D63" s="38">
        <v>1030</v>
      </c>
      <c r="E63" s="39" t="s">
        <v>102</v>
      </c>
      <c r="F63" s="52">
        <f>IF(F58&gt;2000,F58-2000,0)</f>
        <v>0</v>
      </c>
      <c r="G63" s="40" t="s">
        <v>103</v>
      </c>
      <c r="H63" s="411">
        <f>ROUNDDOWN(D63*F63,0)</f>
        <v>0</v>
      </c>
      <c r="I63" s="412"/>
      <c r="J63" s="41" t="s">
        <v>102</v>
      </c>
      <c r="K63" s="45"/>
    </row>
    <row r="64" spans="3:11" ht="30" customHeight="1">
      <c r="C64" s="510" t="s">
        <v>292</v>
      </c>
      <c r="D64" s="38"/>
      <c r="E64" s="39"/>
      <c r="F64" s="53">
        <f>SUM(F61:F63)</f>
        <v>0</v>
      </c>
      <c r="G64" s="40" t="s">
        <v>103</v>
      </c>
      <c r="H64" s="411">
        <f>IF(F58=0,0,SUM(H61:H63))</f>
        <v>0</v>
      </c>
      <c r="I64" s="412"/>
      <c r="J64" s="41" t="s">
        <v>102</v>
      </c>
      <c r="K64" s="45"/>
    </row>
    <row r="65" spans="3:16" ht="30" customHeight="1">
      <c r="C65" s="59"/>
      <c r="D65" s="61"/>
      <c r="E65" s="61"/>
      <c r="F65" s="62"/>
      <c r="G65" s="63"/>
      <c r="H65" s="60"/>
      <c r="I65" s="60"/>
      <c r="J65" s="45"/>
      <c r="K65" s="45"/>
      <c r="L65" s="64"/>
      <c r="M65" s="64"/>
      <c r="N65" s="64"/>
      <c r="O65" s="61"/>
      <c r="P65" s="61"/>
    </row>
    <row r="66" spans="3:16" ht="30" customHeight="1">
      <c r="C66" s="504" t="s">
        <v>286</v>
      </c>
      <c r="D66" s="505" t="s">
        <v>287</v>
      </c>
      <c r="E66" s="505"/>
      <c r="F66" s="42">
        <f>H64</f>
        <v>0</v>
      </c>
      <c r="G66" s="43" t="s">
        <v>102</v>
      </c>
      <c r="H66" s="60"/>
      <c r="I66" s="60"/>
      <c r="J66" s="45"/>
      <c r="K66" s="45"/>
      <c r="L66" s="64"/>
      <c r="M66" s="64"/>
      <c r="N66" s="64"/>
      <c r="O66" s="61"/>
      <c r="P66" s="61"/>
    </row>
    <row r="67" spans="3:16" s="124" customFormat="1" ht="30" customHeight="1">
      <c r="C67" s="506"/>
      <c r="D67" s="505" t="s">
        <v>288</v>
      </c>
      <c r="E67" s="505"/>
      <c r="F67" s="42">
        <v>1540000</v>
      </c>
      <c r="G67" s="43" t="s">
        <v>102</v>
      </c>
      <c r="H67" s="60"/>
      <c r="I67" s="60"/>
      <c r="J67" s="45"/>
      <c r="K67" s="45"/>
      <c r="L67" s="64"/>
      <c r="M67" s="64"/>
      <c r="N67" s="64"/>
      <c r="O67" s="66"/>
      <c r="P67" s="66"/>
    </row>
    <row r="68" spans="3:16" s="124" customFormat="1" ht="30" customHeight="1">
      <c r="C68" s="507"/>
      <c r="D68" s="505" t="s">
        <v>289</v>
      </c>
      <c r="E68" s="505"/>
      <c r="F68" s="42">
        <f>F66+F67</f>
        <v>1540000</v>
      </c>
      <c r="G68" s="43" t="s">
        <v>102</v>
      </c>
      <c r="H68" s="60"/>
      <c r="I68" s="60"/>
      <c r="J68" s="45"/>
      <c r="K68" s="45"/>
      <c r="L68" s="64"/>
      <c r="M68" s="64"/>
      <c r="N68" s="64"/>
      <c r="O68" s="66"/>
      <c r="P68" s="66"/>
    </row>
    <row r="69" spans="3:16" ht="30" customHeight="1">
      <c r="C69" s="508" t="s">
        <v>291</v>
      </c>
      <c r="D69" s="413"/>
      <c r="E69" s="413"/>
      <c r="F69" s="44">
        <f>'★基礎情報入力'!D43</f>
        <v>0</v>
      </c>
      <c r="G69" s="40" t="s">
        <v>102</v>
      </c>
      <c r="H69" s="60"/>
      <c r="I69" s="60"/>
      <c r="J69" s="45"/>
      <c r="K69" s="45"/>
      <c r="L69" s="64"/>
      <c r="M69" s="64"/>
      <c r="N69" s="64"/>
      <c r="O69" s="61"/>
      <c r="P69" s="61"/>
    </row>
    <row r="70" spans="3:16" ht="30" customHeight="1">
      <c r="C70" s="509" t="s">
        <v>290</v>
      </c>
      <c r="D70" s="415"/>
      <c r="E70" s="416"/>
      <c r="F70" s="38">
        <f>IF((F69&lt;=F68),F69,F68)</f>
        <v>0</v>
      </c>
      <c r="G70" s="39" t="s">
        <v>102</v>
      </c>
      <c r="H70" s="60"/>
      <c r="I70" s="60"/>
      <c r="J70" s="45"/>
      <c r="K70" s="45"/>
      <c r="L70" s="64"/>
      <c r="M70" s="64"/>
      <c r="N70" s="64"/>
      <c r="O70" s="61"/>
      <c r="P70" s="61"/>
    </row>
    <row r="71" spans="3:16" ht="30" customHeight="1">
      <c r="C71" s="59"/>
      <c r="D71" s="61"/>
      <c r="E71" s="61"/>
      <c r="F71" s="62"/>
      <c r="G71" s="63"/>
      <c r="H71" s="60"/>
      <c r="I71" s="60"/>
      <c r="J71" s="45"/>
      <c r="K71" s="45"/>
      <c r="L71" s="64"/>
      <c r="M71" s="64"/>
      <c r="N71" s="64"/>
      <c r="O71" s="61"/>
      <c r="P71" s="61"/>
    </row>
    <row r="72" spans="3:12" ht="13.5">
      <c r="C72" s="34"/>
      <c r="D72" s="34"/>
      <c r="E72" s="34"/>
      <c r="F72" s="34"/>
      <c r="G72" s="34"/>
      <c r="H72" s="34"/>
      <c r="I72" s="35"/>
      <c r="J72" s="35"/>
      <c r="K72" s="35"/>
      <c r="L72" s="34"/>
    </row>
    <row r="73" spans="2:13" ht="30" customHeight="1">
      <c r="B73" s="114" t="s">
        <v>229</v>
      </c>
      <c r="C73" s="115"/>
      <c r="D73" s="423">
        <f>'★基礎情報入力'!D46</f>
        <v>0</v>
      </c>
      <c r="E73" s="423"/>
      <c r="F73" s="423"/>
      <c r="G73" s="423"/>
      <c r="H73" s="423"/>
      <c r="I73" s="423"/>
      <c r="J73" s="423"/>
      <c r="K73" s="65"/>
      <c r="L73" s="65"/>
      <c r="M73" s="65"/>
    </row>
    <row r="74" spans="3:12" ht="13.5">
      <c r="C74" s="34"/>
      <c r="D74" s="34"/>
      <c r="E74" s="34"/>
      <c r="F74" s="34"/>
      <c r="G74" s="34"/>
      <c r="H74" s="34"/>
      <c r="I74" s="35"/>
      <c r="J74" s="35"/>
      <c r="K74" s="35"/>
      <c r="L74" s="34"/>
    </row>
    <row r="75" spans="3:12" ht="30" customHeight="1">
      <c r="C75" s="417" t="s">
        <v>104</v>
      </c>
      <c r="D75" s="418"/>
      <c r="E75" s="419"/>
      <c r="F75" s="54">
        <f>'★基礎情報入力'!D51</f>
        <v>0</v>
      </c>
      <c r="G75" s="41" t="s">
        <v>31</v>
      </c>
      <c r="H75" s="34"/>
      <c r="I75" s="35"/>
      <c r="J75" s="35"/>
      <c r="K75" s="35"/>
      <c r="L75" s="34"/>
    </row>
    <row r="76" spans="3:12" ht="30" customHeight="1">
      <c r="C76" s="34"/>
      <c r="D76" s="34"/>
      <c r="E76" s="34"/>
      <c r="F76" s="34"/>
      <c r="G76" s="34"/>
      <c r="H76" s="34"/>
      <c r="I76" s="35"/>
      <c r="J76" s="35"/>
      <c r="K76" s="35"/>
      <c r="L76" s="34"/>
    </row>
    <row r="77" spans="3:12" ht="30" customHeight="1">
      <c r="C77" s="36"/>
      <c r="D77" s="420" t="s">
        <v>99</v>
      </c>
      <c r="E77" s="421"/>
      <c r="F77" s="420" t="s">
        <v>100</v>
      </c>
      <c r="G77" s="421"/>
      <c r="H77" s="422" t="s">
        <v>101</v>
      </c>
      <c r="I77" s="422"/>
      <c r="J77" s="422"/>
      <c r="K77" s="46"/>
      <c r="L77" s="47"/>
    </row>
    <row r="78" spans="3:11" ht="30" customHeight="1">
      <c r="C78" s="37" t="s">
        <v>105</v>
      </c>
      <c r="D78" s="38">
        <v>2060</v>
      </c>
      <c r="E78" s="39" t="s">
        <v>102</v>
      </c>
      <c r="F78" s="52">
        <v>1000</v>
      </c>
      <c r="G78" s="40" t="s">
        <v>103</v>
      </c>
      <c r="H78" s="411">
        <f>D78*F78</f>
        <v>2060000</v>
      </c>
      <c r="I78" s="412"/>
      <c r="J78" s="41" t="s">
        <v>102</v>
      </c>
      <c r="K78" s="45"/>
    </row>
    <row r="79" spans="3:11" ht="30" customHeight="1">
      <c r="C79" s="48" t="s">
        <v>106</v>
      </c>
      <c r="D79" s="38">
        <v>1540</v>
      </c>
      <c r="E79" s="39" t="s">
        <v>102</v>
      </c>
      <c r="F79" s="52">
        <f>IF(F75&gt;2000,1000,F75-1000)</f>
        <v>-1000</v>
      </c>
      <c r="G79" s="40" t="s">
        <v>103</v>
      </c>
      <c r="H79" s="411">
        <f>ROUNDDOWN(D79*F79,0)</f>
        <v>-1540000</v>
      </c>
      <c r="I79" s="412"/>
      <c r="J79" s="41" t="s">
        <v>102</v>
      </c>
      <c r="K79" s="45"/>
    </row>
    <row r="80" spans="3:11" ht="30" customHeight="1">
      <c r="C80" s="37" t="s">
        <v>107</v>
      </c>
      <c r="D80" s="38">
        <v>1030</v>
      </c>
      <c r="E80" s="39" t="s">
        <v>102</v>
      </c>
      <c r="F80" s="52">
        <f>IF(F75&gt;2000,F75-2000,0)</f>
        <v>0</v>
      </c>
      <c r="G80" s="40" t="s">
        <v>103</v>
      </c>
      <c r="H80" s="411">
        <f>ROUNDDOWN(D80*F80,0)</f>
        <v>0</v>
      </c>
      <c r="I80" s="412"/>
      <c r="J80" s="41" t="s">
        <v>102</v>
      </c>
      <c r="K80" s="45"/>
    </row>
    <row r="81" spans="3:11" ht="30" customHeight="1">
      <c r="C81" s="510" t="s">
        <v>292</v>
      </c>
      <c r="D81" s="38"/>
      <c r="E81" s="39"/>
      <c r="F81" s="53">
        <f>SUM(F78:F80)</f>
        <v>0</v>
      </c>
      <c r="G81" s="40" t="s">
        <v>103</v>
      </c>
      <c r="H81" s="411">
        <f>IF(F75=0,0,SUM(H78:H80))</f>
        <v>0</v>
      </c>
      <c r="I81" s="412"/>
      <c r="J81" s="41" t="s">
        <v>102</v>
      </c>
      <c r="K81" s="45"/>
    </row>
    <row r="82" spans="3:16" ht="30" customHeight="1">
      <c r="C82" s="59"/>
      <c r="D82" s="61"/>
      <c r="E82" s="61"/>
      <c r="F82" s="62"/>
      <c r="G82" s="63"/>
      <c r="H82" s="60"/>
      <c r="I82" s="60"/>
      <c r="J82" s="45"/>
      <c r="K82" s="45"/>
      <c r="L82" s="64"/>
      <c r="M82" s="64"/>
      <c r="N82" s="64"/>
      <c r="O82" s="61"/>
      <c r="P82" s="61"/>
    </row>
    <row r="83" spans="3:16" ht="30" customHeight="1">
      <c r="C83" s="504" t="s">
        <v>286</v>
      </c>
      <c r="D83" s="505" t="s">
        <v>287</v>
      </c>
      <c r="E83" s="505"/>
      <c r="F83" s="42">
        <f>H81</f>
        <v>0</v>
      </c>
      <c r="G83" s="43" t="s">
        <v>102</v>
      </c>
      <c r="H83" s="60"/>
      <c r="I83" s="60"/>
      <c r="J83" s="45"/>
      <c r="K83" s="45"/>
      <c r="L83" s="64"/>
      <c r="M83" s="64"/>
      <c r="N83" s="64"/>
      <c r="O83" s="61"/>
      <c r="P83" s="61"/>
    </row>
    <row r="84" spans="3:16" s="124" customFormat="1" ht="30" customHeight="1">
      <c r="C84" s="506"/>
      <c r="D84" s="505" t="s">
        <v>288</v>
      </c>
      <c r="E84" s="505"/>
      <c r="F84" s="42">
        <v>1540000</v>
      </c>
      <c r="G84" s="43" t="s">
        <v>102</v>
      </c>
      <c r="H84" s="60"/>
      <c r="I84" s="60"/>
      <c r="J84" s="45"/>
      <c r="K84" s="45"/>
      <c r="L84" s="64"/>
      <c r="M84" s="64"/>
      <c r="N84" s="64"/>
      <c r="O84" s="66"/>
      <c r="P84" s="66"/>
    </row>
    <row r="85" spans="3:16" s="124" customFormat="1" ht="30" customHeight="1">
      <c r="C85" s="507"/>
      <c r="D85" s="505" t="s">
        <v>289</v>
      </c>
      <c r="E85" s="505"/>
      <c r="F85" s="42">
        <f>F83+F84</f>
        <v>1540000</v>
      </c>
      <c r="G85" s="43" t="s">
        <v>102</v>
      </c>
      <c r="H85" s="60"/>
      <c r="I85" s="60"/>
      <c r="J85" s="45"/>
      <c r="K85" s="45"/>
      <c r="L85" s="64"/>
      <c r="M85" s="64"/>
      <c r="N85" s="64"/>
      <c r="O85" s="66"/>
      <c r="P85" s="66"/>
    </row>
    <row r="86" spans="3:16" ht="30" customHeight="1">
      <c r="C86" s="508" t="s">
        <v>291</v>
      </c>
      <c r="D86" s="413"/>
      <c r="E86" s="413"/>
      <c r="F86" s="44">
        <f>'★基礎情報入力'!D52</f>
        <v>0</v>
      </c>
      <c r="G86" s="40" t="s">
        <v>102</v>
      </c>
      <c r="H86" s="60"/>
      <c r="I86" s="60"/>
      <c r="J86" s="45"/>
      <c r="K86" s="45"/>
      <c r="L86" s="64"/>
      <c r="M86" s="64"/>
      <c r="N86" s="64"/>
      <c r="O86" s="61"/>
      <c r="P86" s="61"/>
    </row>
    <row r="87" spans="3:16" ht="30" customHeight="1">
      <c r="C87" s="509" t="s">
        <v>290</v>
      </c>
      <c r="D87" s="415"/>
      <c r="E87" s="416"/>
      <c r="F87" s="38">
        <f>IF((F86&lt;=F85),F86,F85)</f>
        <v>0</v>
      </c>
      <c r="G87" s="39" t="s">
        <v>102</v>
      </c>
      <c r="H87" s="60"/>
      <c r="I87" s="60"/>
      <c r="J87" s="45"/>
      <c r="K87" s="45"/>
      <c r="L87" s="64"/>
      <c r="M87" s="64"/>
      <c r="N87" s="64"/>
      <c r="O87" s="61"/>
      <c r="P87" s="61"/>
    </row>
    <row r="88" spans="3:16" ht="30" customHeight="1">
      <c r="C88" s="59"/>
      <c r="D88" s="61"/>
      <c r="E88" s="61"/>
      <c r="F88" s="62"/>
      <c r="G88" s="63"/>
      <c r="H88" s="60"/>
      <c r="I88" s="60"/>
      <c r="J88" s="45"/>
      <c r="K88" s="45"/>
      <c r="L88" s="64"/>
      <c r="M88" s="64"/>
      <c r="N88" s="64"/>
      <c r="O88" s="61"/>
      <c r="P88" s="61"/>
    </row>
    <row r="89" spans="3:12" ht="13.5">
      <c r="C89" s="34"/>
      <c r="D89" s="34"/>
      <c r="E89" s="34"/>
      <c r="F89" s="34"/>
      <c r="G89" s="34"/>
      <c r="H89" s="34"/>
      <c r="I89" s="35"/>
      <c r="J89" s="35"/>
      <c r="K89" s="35"/>
      <c r="L89" s="34"/>
    </row>
    <row r="90" spans="2:13" ht="30" customHeight="1">
      <c r="B90" s="114" t="s">
        <v>230</v>
      </c>
      <c r="C90" s="115"/>
      <c r="D90" s="423">
        <f>'★基礎情報入力'!D55</f>
        <v>0</v>
      </c>
      <c r="E90" s="423"/>
      <c r="F90" s="423"/>
      <c r="G90" s="423"/>
      <c r="H90" s="423"/>
      <c r="I90" s="423"/>
      <c r="J90" s="423"/>
      <c r="K90" s="65"/>
      <c r="L90" s="65"/>
      <c r="M90" s="65"/>
    </row>
    <row r="91" spans="3:12" ht="13.5">
      <c r="C91" s="34"/>
      <c r="D91" s="34"/>
      <c r="E91" s="34"/>
      <c r="F91" s="34"/>
      <c r="G91" s="34"/>
      <c r="H91" s="34"/>
      <c r="I91" s="35"/>
      <c r="J91" s="35"/>
      <c r="K91" s="35"/>
      <c r="L91" s="34"/>
    </row>
    <row r="92" spans="3:12" ht="30" customHeight="1">
      <c r="C92" s="417" t="s">
        <v>104</v>
      </c>
      <c r="D92" s="418"/>
      <c r="E92" s="419"/>
      <c r="F92" s="54">
        <f>'★基礎情報入力'!D60</f>
        <v>0</v>
      </c>
      <c r="G92" s="41" t="s">
        <v>31</v>
      </c>
      <c r="H92" s="34"/>
      <c r="I92" s="35"/>
      <c r="J92" s="35"/>
      <c r="K92" s="35"/>
      <c r="L92" s="34"/>
    </row>
    <row r="93" spans="3:12" ht="30" customHeight="1">
      <c r="C93" s="34"/>
      <c r="D93" s="34"/>
      <c r="E93" s="34"/>
      <c r="F93" s="34"/>
      <c r="G93" s="34"/>
      <c r="H93" s="34"/>
      <c r="I93" s="35"/>
      <c r="J93" s="35"/>
      <c r="K93" s="35"/>
      <c r="L93" s="34"/>
    </row>
    <row r="94" spans="3:12" ht="30" customHeight="1">
      <c r="C94" s="36"/>
      <c r="D94" s="420" t="s">
        <v>99</v>
      </c>
      <c r="E94" s="421"/>
      <c r="F94" s="420" t="s">
        <v>100</v>
      </c>
      <c r="G94" s="421"/>
      <c r="H94" s="422" t="s">
        <v>101</v>
      </c>
      <c r="I94" s="422"/>
      <c r="J94" s="422"/>
      <c r="K94" s="46"/>
      <c r="L94" s="47"/>
    </row>
    <row r="95" spans="3:11" ht="30" customHeight="1">
      <c r="C95" s="37" t="s">
        <v>105</v>
      </c>
      <c r="D95" s="38">
        <v>2060</v>
      </c>
      <c r="E95" s="39" t="s">
        <v>102</v>
      </c>
      <c r="F95" s="52">
        <v>1000</v>
      </c>
      <c r="G95" s="40" t="s">
        <v>103</v>
      </c>
      <c r="H95" s="411">
        <f>D95*F95</f>
        <v>2060000</v>
      </c>
      <c r="I95" s="412"/>
      <c r="J95" s="41" t="s">
        <v>102</v>
      </c>
      <c r="K95" s="45"/>
    </row>
    <row r="96" spans="3:11" ht="30" customHeight="1">
      <c r="C96" s="48" t="s">
        <v>106</v>
      </c>
      <c r="D96" s="38">
        <v>1540</v>
      </c>
      <c r="E96" s="39" t="s">
        <v>102</v>
      </c>
      <c r="F96" s="52">
        <f>IF(F92&gt;2000,1000,F92-1000)</f>
        <v>-1000</v>
      </c>
      <c r="G96" s="40" t="s">
        <v>103</v>
      </c>
      <c r="H96" s="411">
        <f>ROUNDDOWN(D96*F96,0)</f>
        <v>-1540000</v>
      </c>
      <c r="I96" s="412"/>
      <c r="J96" s="41" t="s">
        <v>102</v>
      </c>
      <c r="K96" s="45"/>
    </row>
    <row r="97" spans="3:11" ht="30" customHeight="1">
      <c r="C97" s="37" t="s">
        <v>107</v>
      </c>
      <c r="D97" s="38">
        <v>1030</v>
      </c>
      <c r="E97" s="39" t="s">
        <v>102</v>
      </c>
      <c r="F97" s="52">
        <f>IF(F92&gt;2000,F92-2000,0)</f>
        <v>0</v>
      </c>
      <c r="G97" s="40" t="s">
        <v>103</v>
      </c>
      <c r="H97" s="411">
        <f>ROUNDDOWN(D97*F97,0)</f>
        <v>0</v>
      </c>
      <c r="I97" s="412"/>
      <c r="J97" s="41" t="s">
        <v>102</v>
      </c>
      <c r="K97" s="45"/>
    </row>
    <row r="98" spans="3:11" ht="30" customHeight="1">
      <c r="C98" s="510" t="s">
        <v>292</v>
      </c>
      <c r="D98" s="38"/>
      <c r="E98" s="39"/>
      <c r="F98" s="53">
        <f>SUM(F95:F97)</f>
        <v>0</v>
      </c>
      <c r="G98" s="40" t="s">
        <v>103</v>
      </c>
      <c r="H98" s="411">
        <f>IF(F92=0,0,SUM(H95:H97))</f>
        <v>0</v>
      </c>
      <c r="I98" s="412"/>
      <c r="J98" s="41" t="s">
        <v>102</v>
      </c>
      <c r="K98" s="45"/>
    </row>
    <row r="99" spans="3:16" ht="30" customHeight="1">
      <c r="C99" s="59"/>
      <c r="D99" s="61"/>
      <c r="E99" s="61"/>
      <c r="F99" s="62"/>
      <c r="G99" s="63"/>
      <c r="H99" s="60"/>
      <c r="I99" s="60"/>
      <c r="J99" s="45"/>
      <c r="K99" s="45"/>
      <c r="L99" s="64"/>
      <c r="M99" s="64"/>
      <c r="N99" s="64"/>
      <c r="O99" s="61"/>
      <c r="P99" s="61"/>
    </row>
    <row r="100" spans="3:16" ht="30" customHeight="1">
      <c r="C100" s="504" t="s">
        <v>286</v>
      </c>
      <c r="D100" s="505" t="s">
        <v>287</v>
      </c>
      <c r="E100" s="505"/>
      <c r="F100" s="42">
        <f>H98</f>
        <v>0</v>
      </c>
      <c r="G100" s="43" t="s">
        <v>102</v>
      </c>
      <c r="H100" s="60"/>
      <c r="I100" s="60"/>
      <c r="J100" s="45"/>
      <c r="K100" s="45"/>
      <c r="L100" s="64"/>
      <c r="M100" s="64"/>
      <c r="N100" s="64"/>
      <c r="O100" s="61"/>
      <c r="P100" s="61"/>
    </row>
    <row r="101" spans="3:16" s="124" customFormat="1" ht="30" customHeight="1">
      <c r="C101" s="506"/>
      <c r="D101" s="505" t="s">
        <v>288</v>
      </c>
      <c r="E101" s="505"/>
      <c r="F101" s="42">
        <v>1540000</v>
      </c>
      <c r="G101" s="43" t="s">
        <v>102</v>
      </c>
      <c r="H101" s="60"/>
      <c r="I101" s="60"/>
      <c r="J101" s="45"/>
      <c r="K101" s="45"/>
      <c r="L101" s="64"/>
      <c r="M101" s="64"/>
      <c r="N101" s="64"/>
      <c r="O101" s="66"/>
      <c r="P101" s="66"/>
    </row>
    <row r="102" spans="3:16" s="124" customFormat="1" ht="30" customHeight="1">
      <c r="C102" s="507"/>
      <c r="D102" s="505" t="s">
        <v>289</v>
      </c>
      <c r="E102" s="505"/>
      <c r="F102" s="42">
        <f>F100+F101</f>
        <v>1540000</v>
      </c>
      <c r="G102" s="43" t="s">
        <v>102</v>
      </c>
      <c r="H102" s="60"/>
      <c r="I102" s="60"/>
      <c r="J102" s="45"/>
      <c r="K102" s="45"/>
      <c r="L102" s="64"/>
      <c r="M102" s="64"/>
      <c r="N102" s="64"/>
      <c r="O102" s="66"/>
      <c r="P102" s="66"/>
    </row>
    <row r="103" spans="3:16" ht="30" customHeight="1">
      <c r="C103" s="508" t="s">
        <v>291</v>
      </c>
      <c r="D103" s="413"/>
      <c r="E103" s="413"/>
      <c r="F103" s="44">
        <f>'★基礎情報入力'!D61</f>
        <v>0</v>
      </c>
      <c r="G103" s="40" t="s">
        <v>102</v>
      </c>
      <c r="H103" s="60"/>
      <c r="I103" s="60"/>
      <c r="J103" s="45"/>
      <c r="K103" s="45"/>
      <c r="L103" s="64"/>
      <c r="M103" s="64"/>
      <c r="N103" s="64"/>
      <c r="O103" s="61"/>
      <c r="P103" s="61"/>
    </row>
    <row r="104" spans="3:16" ht="30" customHeight="1">
      <c r="C104" s="509" t="s">
        <v>290</v>
      </c>
      <c r="D104" s="415"/>
      <c r="E104" s="416"/>
      <c r="F104" s="38">
        <f>IF((F103&lt;=F102),F103,F102)</f>
        <v>0</v>
      </c>
      <c r="G104" s="39" t="s">
        <v>102</v>
      </c>
      <c r="H104" s="60"/>
      <c r="I104" s="60"/>
      <c r="J104" s="45"/>
      <c r="K104" s="45"/>
      <c r="L104" s="64"/>
      <c r="M104" s="64"/>
      <c r="N104" s="64"/>
      <c r="O104" s="61"/>
      <c r="P104" s="61"/>
    </row>
    <row r="105" spans="3:16" ht="30" customHeight="1">
      <c r="C105" s="59"/>
      <c r="D105" s="61"/>
      <c r="E105" s="61"/>
      <c r="F105" s="62"/>
      <c r="G105" s="63"/>
      <c r="H105" s="60"/>
      <c r="I105" s="60"/>
      <c r="J105" s="45"/>
      <c r="K105" s="45"/>
      <c r="L105" s="64"/>
      <c r="M105" s="64"/>
      <c r="N105" s="64"/>
      <c r="O105" s="61"/>
      <c r="P105" s="61"/>
    </row>
    <row r="106" spans="3:12" ht="13.5">
      <c r="C106" s="34"/>
      <c r="D106" s="34"/>
      <c r="E106" s="34"/>
      <c r="F106" s="34"/>
      <c r="G106" s="34"/>
      <c r="H106" s="34"/>
      <c r="I106" s="35"/>
      <c r="J106" s="35"/>
      <c r="K106" s="35"/>
      <c r="L106" s="34"/>
    </row>
    <row r="107" spans="2:13" ht="30" customHeight="1">
      <c r="B107" s="114" t="s">
        <v>231</v>
      </c>
      <c r="C107" s="115"/>
      <c r="D107" s="423">
        <f>'★基礎情報入力'!D64</f>
        <v>0</v>
      </c>
      <c r="E107" s="423"/>
      <c r="F107" s="423"/>
      <c r="G107" s="423"/>
      <c r="H107" s="423"/>
      <c r="I107" s="423"/>
      <c r="J107" s="423"/>
      <c r="K107" s="65"/>
      <c r="L107" s="65"/>
      <c r="M107" s="65"/>
    </row>
    <row r="108" spans="3:12" ht="13.5">
      <c r="C108" s="34"/>
      <c r="D108" s="34"/>
      <c r="E108" s="34"/>
      <c r="F108" s="34"/>
      <c r="G108" s="34"/>
      <c r="H108" s="34"/>
      <c r="I108" s="35"/>
      <c r="J108" s="35"/>
      <c r="K108" s="35"/>
      <c r="L108" s="34"/>
    </row>
    <row r="109" spans="3:12" ht="30" customHeight="1">
      <c r="C109" s="417" t="s">
        <v>104</v>
      </c>
      <c r="D109" s="418"/>
      <c r="E109" s="419"/>
      <c r="F109" s="54">
        <f>'★基礎情報入力'!D69</f>
        <v>0</v>
      </c>
      <c r="G109" s="41" t="s">
        <v>31</v>
      </c>
      <c r="H109" s="34"/>
      <c r="I109" s="35"/>
      <c r="J109" s="35"/>
      <c r="K109" s="35"/>
      <c r="L109" s="34"/>
    </row>
    <row r="110" spans="3:12" ht="30" customHeight="1">
      <c r="C110" s="34"/>
      <c r="D110" s="34"/>
      <c r="E110" s="34"/>
      <c r="F110" s="34"/>
      <c r="G110" s="34"/>
      <c r="H110" s="34"/>
      <c r="I110" s="35"/>
      <c r="J110" s="35"/>
      <c r="K110" s="35"/>
      <c r="L110" s="34"/>
    </row>
    <row r="111" spans="3:12" ht="30" customHeight="1">
      <c r="C111" s="36"/>
      <c r="D111" s="420" t="s">
        <v>99</v>
      </c>
      <c r="E111" s="421"/>
      <c r="F111" s="420" t="s">
        <v>100</v>
      </c>
      <c r="G111" s="421"/>
      <c r="H111" s="422" t="s">
        <v>101</v>
      </c>
      <c r="I111" s="422"/>
      <c r="J111" s="422"/>
      <c r="K111" s="46"/>
      <c r="L111" s="47"/>
    </row>
    <row r="112" spans="3:11" ht="30" customHeight="1">
      <c r="C112" s="37" t="s">
        <v>105</v>
      </c>
      <c r="D112" s="38">
        <v>2060</v>
      </c>
      <c r="E112" s="39" t="s">
        <v>102</v>
      </c>
      <c r="F112" s="52">
        <v>1000</v>
      </c>
      <c r="G112" s="40" t="s">
        <v>103</v>
      </c>
      <c r="H112" s="411">
        <f>D112*F112</f>
        <v>2060000</v>
      </c>
      <c r="I112" s="412"/>
      <c r="J112" s="41" t="s">
        <v>102</v>
      </c>
      <c r="K112" s="45"/>
    </row>
    <row r="113" spans="3:11" ht="30" customHeight="1">
      <c r="C113" s="48" t="s">
        <v>106</v>
      </c>
      <c r="D113" s="38">
        <v>1540</v>
      </c>
      <c r="E113" s="39" t="s">
        <v>102</v>
      </c>
      <c r="F113" s="52">
        <f>IF(F109&gt;2000,1000,F109-1000)</f>
        <v>-1000</v>
      </c>
      <c r="G113" s="40" t="s">
        <v>103</v>
      </c>
      <c r="H113" s="411">
        <f>ROUNDDOWN(D113*F113,0)</f>
        <v>-1540000</v>
      </c>
      <c r="I113" s="412"/>
      <c r="J113" s="41" t="s">
        <v>102</v>
      </c>
      <c r="K113" s="45"/>
    </row>
    <row r="114" spans="3:11" ht="30" customHeight="1">
      <c r="C114" s="37" t="s">
        <v>107</v>
      </c>
      <c r="D114" s="38">
        <v>1030</v>
      </c>
      <c r="E114" s="39" t="s">
        <v>102</v>
      </c>
      <c r="F114" s="52">
        <f>IF(F109&gt;2000,F109-2000,0)</f>
        <v>0</v>
      </c>
      <c r="G114" s="40" t="s">
        <v>103</v>
      </c>
      <c r="H114" s="411">
        <f>ROUNDDOWN(D114*F114,0)</f>
        <v>0</v>
      </c>
      <c r="I114" s="412"/>
      <c r="J114" s="41" t="s">
        <v>102</v>
      </c>
      <c r="K114" s="45"/>
    </row>
    <row r="115" spans="3:11" ht="30" customHeight="1">
      <c r="C115" s="510" t="s">
        <v>292</v>
      </c>
      <c r="D115" s="38"/>
      <c r="E115" s="39"/>
      <c r="F115" s="53">
        <f>SUM(F112:F114)</f>
        <v>0</v>
      </c>
      <c r="G115" s="40" t="s">
        <v>103</v>
      </c>
      <c r="H115" s="411">
        <f>IF(F109=0,0,SUM(H112:H114))</f>
        <v>0</v>
      </c>
      <c r="I115" s="412"/>
      <c r="J115" s="41" t="s">
        <v>102</v>
      </c>
      <c r="K115" s="45"/>
    </row>
    <row r="116" spans="3:16" ht="30" customHeight="1">
      <c r="C116" s="59"/>
      <c r="D116" s="61"/>
      <c r="E116" s="61"/>
      <c r="F116" s="62"/>
      <c r="G116" s="63"/>
      <c r="H116" s="60"/>
      <c r="I116" s="60"/>
      <c r="J116" s="45"/>
      <c r="K116" s="45"/>
      <c r="L116" s="64"/>
      <c r="M116" s="64"/>
      <c r="N116" s="64"/>
      <c r="O116" s="61"/>
      <c r="P116" s="61"/>
    </row>
    <row r="117" spans="3:16" ht="30" customHeight="1">
      <c r="C117" s="504" t="s">
        <v>286</v>
      </c>
      <c r="D117" s="505" t="s">
        <v>287</v>
      </c>
      <c r="E117" s="505"/>
      <c r="F117" s="42">
        <f>H115</f>
        <v>0</v>
      </c>
      <c r="G117" s="43" t="s">
        <v>102</v>
      </c>
      <c r="H117" s="60"/>
      <c r="I117" s="60"/>
      <c r="J117" s="45"/>
      <c r="K117" s="45"/>
      <c r="L117" s="64"/>
      <c r="M117" s="64"/>
      <c r="N117" s="64"/>
      <c r="O117" s="61"/>
      <c r="P117" s="61"/>
    </row>
    <row r="118" spans="3:16" s="124" customFormat="1" ht="30" customHeight="1">
      <c r="C118" s="506"/>
      <c r="D118" s="505" t="s">
        <v>288</v>
      </c>
      <c r="E118" s="505"/>
      <c r="F118" s="42">
        <v>1540000</v>
      </c>
      <c r="G118" s="43" t="s">
        <v>102</v>
      </c>
      <c r="H118" s="60"/>
      <c r="I118" s="60"/>
      <c r="J118" s="45"/>
      <c r="K118" s="45"/>
      <c r="L118" s="64"/>
      <c r="M118" s="64"/>
      <c r="N118" s="64"/>
      <c r="O118" s="66"/>
      <c r="P118" s="66"/>
    </row>
    <row r="119" spans="3:16" s="124" customFormat="1" ht="30" customHeight="1">
      <c r="C119" s="507"/>
      <c r="D119" s="505" t="s">
        <v>289</v>
      </c>
      <c r="E119" s="505"/>
      <c r="F119" s="42">
        <f>F117+F118</f>
        <v>1540000</v>
      </c>
      <c r="G119" s="43" t="s">
        <v>102</v>
      </c>
      <c r="H119" s="60"/>
      <c r="I119" s="60"/>
      <c r="J119" s="45"/>
      <c r="K119" s="45"/>
      <c r="L119" s="64"/>
      <c r="M119" s="64"/>
      <c r="N119" s="64"/>
      <c r="O119" s="66"/>
      <c r="P119" s="66"/>
    </row>
    <row r="120" spans="3:16" ht="30" customHeight="1">
      <c r="C120" s="508" t="s">
        <v>291</v>
      </c>
      <c r="D120" s="413"/>
      <c r="E120" s="413"/>
      <c r="F120" s="44">
        <f>'★基礎情報入力'!D70</f>
        <v>0</v>
      </c>
      <c r="G120" s="40" t="s">
        <v>102</v>
      </c>
      <c r="H120" s="60"/>
      <c r="I120" s="60"/>
      <c r="J120" s="45"/>
      <c r="K120" s="45"/>
      <c r="L120" s="64"/>
      <c r="M120" s="64"/>
      <c r="N120" s="64"/>
      <c r="O120" s="61"/>
      <c r="P120" s="61"/>
    </row>
    <row r="121" spans="3:16" ht="30" customHeight="1">
      <c r="C121" s="509" t="s">
        <v>290</v>
      </c>
      <c r="D121" s="415"/>
      <c r="E121" s="416"/>
      <c r="F121" s="38">
        <f>IF((F120&lt;=F119),F120,F119)</f>
        <v>0</v>
      </c>
      <c r="G121" s="39" t="s">
        <v>102</v>
      </c>
      <c r="H121" s="60"/>
      <c r="I121" s="60"/>
      <c r="J121" s="45"/>
      <c r="K121" s="45"/>
      <c r="L121" s="64"/>
      <c r="M121" s="64"/>
      <c r="N121" s="64"/>
      <c r="O121" s="61"/>
      <c r="P121" s="61"/>
    </row>
    <row r="122" spans="3:16" ht="30" customHeight="1">
      <c r="C122" s="59"/>
      <c r="D122" s="61"/>
      <c r="E122" s="61"/>
      <c r="F122" s="62"/>
      <c r="G122" s="63"/>
      <c r="H122" s="60"/>
      <c r="I122" s="60"/>
      <c r="J122" s="45"/>
      <c r="K122" s="45"/>
      <c r="L122" s="64"/>
      <c r="M122" s="64"/>
      <c r="N122" s="64"/>
      <c r="O122" s="61"/>
      <c r="P122" s="61"/>
    </row>
    <row r="123" spans="3:12" ht="13.5">
      <c r="C123" s="34"/>
      <c r="D123" s="34"/>
      <c r="E123" s="34"/>
      <c r="F123" s="34"/>
      <c r="G123" s="34"/>
      <c r="H123" s="34"/>
      <c r="I123" s="35"/>
      <c r="J123" s="35"/>
      <c r="K123" s="35"/>
      <c r="L123" s="34"/>
    </row>
    <row r="124" spans="2:13" ht="30" customHeight="1">
      <c r="B124" s="114" t="s">
        <v>232</v>
      </c>
      <c r="C124" s="115"/>
      <c r="D124" s="423">
        <f>'★基礎情報入力'!D73</f>
        <v>0</v>
      </c>
      <c r="E124" s="423"/>
      <c r="F124" s="423"/>
      <c r="G124" s="423"/>
      <c r="H124" s="423"/>
      <c r="I124" s="423"/>
      <c r="J124" s="423"/>
      <c r="K124" s="65"/>
      <c r="L124" s="65"/>
      <c r="M124" s="65"/>
    </row>
    <row r="125" spans="3:12" ht="13.5">
      <c r="C125" s="34"/>
      <c r="D125" s="34"/>
      <c r="E125" s="34"/>
      <c r="F125" s="34"/>
      <c r="G125" s="34"/>
      <c r="H125" s="34"/>
      <c r="I125" s="35"/>
      <c r="J125" s="35"/>
      <c r="K125" s="35"/>
      <c r="L125" s="34"/>
    </row>
    <row r="126" spans="3:12" ht="30" customHeight="1">
      <c r="C126" s="417" t="s">
        <v>104</v>
      </c>
      <c r="D126" s="418"/>
      <c r="E126" s="419"/>
      <c r="F126" s="54">
        <f>'★基礎情報入力'!D78</f>
        <v>0</v>
      </c>
      <c r="G126" s="41" t="s">
        <v>31</v>
      </c>
      <c r="H126" s="34"/>
      <c r="I126" s="35"/>
      <c r="J126" s="35"/>
      <c r="K126" s="35"/>
      <c r="L126" s="34"/>
    </row>
    <row r="127" spans="3:12" ht="30" customHeight="1">
      <c r="C127" s="34"/>
      <c r="D127" s="34"/>
      <c r="E127" s="34"/>
      <c r="F127" s="34"/>
      <c r="G127" s="34"/>
      <c r="H127" s="34"/>
      <c r="I127" s="35"/>
      <c r="J127" s="35"/>
      <c r="K127" s="35"/>
      <c r="L127" s="34"/>
    </row>
    <row r="128" spans="3:12" ht="30" customHeight="1">
      <c r="C128" s="36"/>
      <c r="D128" s="420" t="s">
        <v>99</v>
      </c>
      <c r="E128" s="421"/>
      <c r="F128" s="420" t="s">
        <v>100</v>
      </c>
      <c r="G128" s="421"/>
      <c r="H128" s="422" t="s">
        <v>101</v>
      </c>
      <c r="I128" s="422"/>
      <c r="J128" s="422"/>
      <c r="K128" s="46"/>
      <c r="L128" s="47"/>
    </row>
    <row r="129" spans="3:11" ht="30" customHeight="1">
      <c r="C129" s="37" t="s">
        <v>105</v>
      </c>
      <c r="D129" s="38">
        <v>2060</v>
      </c>
      <c r="E129" s="39" t="s">
        <v>102</v>
      </c>
      <c r="F129" s="52">
        <v>1000</v>
      </c>
      <c r="G129" s="40" t="s">
        <v>103</v>
      </c>
      <c r="H129" s="411">
        <f>D129*F129</f>
        <v>2060000</v>
      </c>
      <c r="I129" s="412"/>
      <c r="J129" s="41" t="s">
        <v>102</v>
      </c>
      <c r="K129" s="45"/>
    </row>
    <row r="130" spans="3:11" ht="30" customHeight="1">
      <c r="C130" s="48" t="s">
        <v>106</v>
      </c>
      <c r="D130" s="38">
        <v>1540</v>
      </c>
      <c r="E130" s="39" t="s">
        <v>102</v>
      </c>
      <c r="F130" s="52">
        <f>IF(F126&gt;2000,1000,F126-1000)</f>
        <v>-1000</v>
      </c>
      <c r="G130" s="40" t="s">
        <v>103</v>
      </c>
      <c r="H130" s="411">
        <f>ROUNDDOWN(D130*F130,0)</f>
        <v>-1540000</v>
      </c>
      <c r="I130" s="412"/>
      <c r="J130" s="41" t="s">
        <v>102</v>
      </c>
      <c r="K130" s="45"/>
    </row>
    <row r="131" spans="3:11" ht="30" customHeight="1">
      <c r="C131" s="37" t="s">
        <v>107</v>
      </c>
      <c r="D131" s="38">
        <v>1030</v>
      </c>
      <c r="E131" s="39" t="s">
        <v>102</v>
      </c>
      <c r="F131" s="52">
        <f>IF(F126&gt;2000,F126-2000,0)</f>
        <v>0</v>
      </c>
      <c r="G131" s="40" t="s">
        <v>103</v>
      </c>
      <c r="H131" s="411">
        <f>ROUNDDOWN(D131*F131,0)</f>
        <v>0</v>
      </c>
      <c r="I131" s="412"/>
      <c r="J131" s="41" t="s">
        <v>102</v>
      </c>
      <c r="K131" s="45"/>
    </row>
    <row r="132" spans="3:11" ht="30" customHeight="1">
      <c r="C132" s="510" t="s">
        <v>292</v>
      </c>
      <c r="D132" s="38"/>
      <c r="E132" s="39"/>
      <c r="F132" s="53">
        <f>SUM(F129:F131)</f>
        <v>0</v>
      </c>
      <c r="G132" s="40" t="s">
        <v>103</v>
      </c>
      <c r="H132" s="411">
        <f>IF(F126=0,0,SUM(H129:H131))</f>
        <v>0</v>
      </c>
      <c r="I132" s="412"/>
      <c r="J132" s="41" t="s">
        <v>102</v>
      </c>
      <c r="K132" s="45"/>
    </row>
    <row r="133" spans="3:16" ht="30" customHeight="1">
      <c r="C133" s="59"/>
      <c r="D133" s="61"/>
      <c r="E133" s="61"/>
      <c r="F133" s="62"/>
      <c r="G133" s="63"/>
      <c r="H133" s="60"/>
      <c r="I133" s="60"/>
      <c r="J133" s="45"/>
      <c r="K133" s="45"/>
      <c r="L133" s="64"/>
      <c r="M133" s="64"/>
      <c r="N133" s="64"/>
      <c r="O133" s="61"/>
      <c r="P133" s="61"/>
    </row>
    <row r="134" spans="3:16" ht="30" customHeight="1">
      <c r="C134" s="504" t="s">
        <v>286</v>
      </c>
      <c r="D134" s="505" t="s">
        <v>287</v>
      </c>
      <c r="E134" s="505"/>
      <c r="F134" s="42">
        <f>H132</f>
        <v>0</v>
      </c>
      <c r="G134" s="43" t="s">
        <v>102</v>
      </c>
      <c r="H134" s="60"/>
      <c r="I134" s="60"/>
      <c r="J134" s="45"/>
      <c r="K134" s="45"/>
      <c r="L134" s="64"/>
      <c r="M134" s="64"/>
      <c r="N134" s="64"/>
      <c r="O134" s="61"/>
      <c r="P134" s="61"/>
    </row>
    <row r="135" spans="3:16" s="124" customFormat="1" ht="30" customHeight="1">
      <c r="C135" s="506"/>
      <c r="D135" s="505" t="s">
        <v>288</v>
      </c>
      <c r="E135" s="505"/>
      <c r="F135" s="42">
        <v>1540000</v>
      </c>
      <c r="G135" s="43" t="s">
        <v>102</v>
      </c>
      <c r="H135" s="60"/>
      <c r="I135" s="60"/>
      <c r="J135" s="45"/>
      <c r="K135" s="45"/>
      <c r="L135" s="64"/>
      <c r="M135" s="64"/>
      <c r="N135" s="64"/>
      <c r="O135" s="66"/>
      <c r="P135" s="66"/>
    </row>
    <row r="136" spans="3:16" s="124" customFormat="1" ht="30" customHeight="1">
      <c r="C136" s="507"/>
      <c r="D136" s="505" t="s">
        <v>289</v>
      </c>
      <c r="E136" s="505"/>
      <c r="F136" s="42">
        <f>F134+F135</f>
        <v>1540000</v>
      </c>
      <c r="G136" s="43" t="s">
        <v>102</v>
      </c>
      <c r="H136" s="60"/>
      <c r="I136" s="60"/>
      <c r="J136" s="45"/>
      <c r="K136" s="45"/>
      <c r="L136" s="64"/>
      <c r="M136" s="64"/>
      <c r="N136" s="64"/>
      <c r="O136" s="66"/>
      <c r="P136" s="66"/>
    </row>
    <row r="137" spans="3:16" ht="30" customHeight="1">
      <c r="C137" s="508" t="s">
        <v>291</v>
      </c>
      <c r="D137" s="413"/>
      <c r="E137" s="413"/>
      <c r="F137" s="44">
        <f>'★基礎情報入力'!D79</f>
        <v>0</v>
      </c>
      <c r="G137" s="40" t="s">
        <v>102</v>
      </c>
      <c r="H137" s="60"/>
      <c r="I137" s="60"/>
      <c r="J137" s="45"/>
      <c r="K137" s="45"/>
      <c r="L137" s="64"/>
      <c r="M137" s="64"/>
      <c r="N137" s="64"/>
      <c r="O137" s="61"/>
      <c r="P137" s="61"/>
    </row>
    <row r="138" spans="3:16" ht="30" customHeight="1">
      <c r="C138" s="509" t="s">
        <v>290</v>
      </c>
      <c r="D138" s="415"/>
      <c r="E138" s="416"/>
      <c r="F138" s="38">
        <f>IF((F137&lt;=F136),F137,F136)</f>
        <v>0</v>
      </c>
      <c r="G138" s="39" t="s">
        <v>102</v>
      </c>
      <c r="H138" s="60"/>
      <c r="I138" s="60"/>
      <c r="J138" s="45"/>
      <c r="K138" s="45"/>
      <c r="L138" s="64"/>
      <c r="M138" s="64"/>
      <c r="N138" s="64"/>
      <c r="O138" s="61"/>
      <c r="P138" s="61"/>
    </row>
    <row r="139" spans="3:16" ht="30" customHeight="1">
      <c r="C139" s="59"/>
      <c r="D139" s="61"/>
      <c r="E139" s="61"/>
      <c r="F139" s="62"/>
      <c r="G139" s="63"/>
      <c r="H139" s="60"/>
      <c r="I139" s="60"/>
      <c r="J139" s="45"/>
      <c r="K139" s="45"/>
      <c r="L139" s="64"/>
      <c r="M139" s="64"/>
      <c r="N139" s="64"/>
      <c r="O139" s="61"/>
      <c r="P139" s="61"/>
    </row>
    <row r="140" spans="3:12" ht="13.5">
      <c r="C140" s="34"/>
      <c r="D140" s="34"/>
      <c r="E140" s="34"/>
      <c r="F140" s="34"/>
      <c r="G140" s="34"/>
      <c r="H140" s="34"/>
      <c r="I140" s="35"/>
      <c r="J140" s="35"/>
      <c r="K140" s="35"/>
      <c r="L140" s="34"/>
    </row>
    <row r="141" spans="2:13" ht="30" customHeight="1">
      <c r="B141" s="114" t="s">
        <v>233</v>
      </c>
      <c r="C141" s="115"/>
      <c r="D141" s="423">
        <f>'★基礎情報入力'!D82</f>
        <v>0</v>
      </c>
      <c r="E141" s="423"/>
      <c r="F141" s="423"/>
      <c r="G141" s="423"/>
      <c r="H141" s="423"/>
      <c r="I141" s="423"/>
      <c r="J141" s="423"/>
      <c r="K141" s="65"/>
      <c r="L141" s="65"/>
      <c r="M141" s="65"/>
    </row>
    <row r="142" spans="3:12" ht="13.5">
      <c r="C142" s="34"/>
      <c r="D142" s="34"/>
      <c r="E142" s="34"/>
      <c r="F142" s="34"/>
      <c r="G142" s="34"/>
      <c r="H142" s="34"/>
      <c r="I142" s="35"/>
      <c r="J142" s="35"/>
      <c r="K142" s="35"/>
      <c r="L142" s="34"/>
    </row>
    <row r="143" spans="3:12" ht="30" customHeight="1">
      <c r="C143" s="417" t="s">
        <v>104</v>
      </c>
      <c r="D143" s="418"/>
      <c r="E143" s="419"/>
      <c r="F143" s="54">
        <f>'★基礎情報入力'!D87</f>
        <v>0</v>
      </c>
      <c r="G143" s="41" t="s">
        <v>31</v>
      </c>
      <c r="H143" s="34"/>
      <c r="I143" s="35"/>
      <c r="J143" s="35"/>
      <c r="K143" s="35"/>
      <c r="L143" s="34"/>
    </row>
    <row r="144" spans="3:12" ht="30" customHeight="1">
      <c r="C144" s="34"/>
      <c r="D144" s="34"/>
      <c r="E144" s="34"/>
      <c r="F144" s="34"/>
      <c r="G144" s="34"/>
      <c r="H144" s="34"/>
      <c r="I144" s="35"/>
      <c r="J144" s="35"/>
      <c r="K144" s="35"/>
      <c r="L144" s="34"/>
    </row>
    <row r="145" spans="3:12" ht="30" customHeight="1">
      <c r="C145" s="36"/>
      <c r="D145" s="420" t="s">
        <v>99</v>
      </c>
      <c r="E145" s="421"/>
      <c r="F145" s="420" t="s">
        <v>100</v>
      </c>
      <c r="G145" s="421"/>
      <c r="H145" s="422" t="s">
        <v>101</v>
      </c>
      <c r="I145" s="422"/>
      <c r="J145" s="422"/>
      <c r="K145" s="46"/>
      <c r="L145" s="47"/>
    </row>
    <row r="146" spans="3:11" ht="30" customHeight="1">
      <c r="C146" s="37" t="s">
        <v>105</v>
      </c>
      <c r="D146" s="38">
        <v>2060</v>
      </c>
      <c r="E146" s="39" t="s">
        <v>102</v>
      </c>
      <c r="F146" s="52">
        <v>1000</v>
      </c>
      <c r="G146" s="40" t="s">
        <v>103</v>
      </c>
      <c r="H146" s="411">
        <f>D146*F146</f>
        <v>2060000</v>
      </c>
      <c r="I146" s="412"/>
      <c r="J146" s="41" t="s">
        <v>102</v>
      </c>
      <c r="K146" s="45"/>
    </row>
    <row r="147" spans="3:11" ht="30" customHeight="1">
      <c r="C147" s="48" t="s">
        <v>106</v>
      </c>
      <c r="D147" s="38">
        <v>1540</v>
      </c>
      <c r="E147" s="39" t="s">
        <v>102</v>
      </c>
      <c r="F147" s="52">
        <f>IF(F143&gt;2000,1000,F143-1000)</f>
        <v>-1000</v>
      </c>
      <c r="G147" s="40" t="s">
        <v>103</v>
      </c>
      <c r="H147" s="411">
        <f>ROUNDDOWN(D147*F147,0)</f>
        <v>-1540000</v>
      </c>
      <c r="I147" s="412"/>
      <c r="J147" s="41" t="s">
        <v>102</v>
      </c>
      <c r="K147" s="45"/>
    </row>
    <row r="148" spans="3:11" ht="30" customHeight="1">
      <c r="C148" s="37" t="s">
        <v>107</v>
      </c>
      <c r="D148" s="38">
        <v>1030</v>
      </c>
      <c r="E148" s="39" t="s">
        <v>102</v>
      </c>
      <c r="F148" s="52">
        <f>IF(F143&gt;2000,F143-2000,0)</f>
        <v>0</v>
      </c>
      <c r="G148" s="40" t="s">
        <v>103</v>
      </c>
      <c r="H148" s="411">
        <f>ROUNDDOWN(D148*F148,0)</f>
        <v>0</v>
      </c>
      <c r="I148" s="412"/>
      <c r="J148" s="41" t="s">
        <v>102</v>
      </c>
      <c r="K148" s="45"/>
    </row>
    <row r="149" spans="3:11" ht="30" customHeight="1">
      <c r="C149" s="510" t="s">
        <v>292</v>
      </c>
      <c r="D149" s="38"/>
      <c r="E149" s="39"/>
      <c r="F149" s="53">
        <f>SUM(F146:F148)</f>
        <v>0</v>
      </c>
      <c r="G149" s="40" t="s">
        <v>103</v>
      </c>
      <c r="H149" s="411">
        <f>IF(F143=0,0,SUM(H146:H148))</f>
        <v>0</v>
      </c>
      <c r="I149" s="412"/>
      <c r="J149" s="41" t="s">
        <v>102</v>
      </c>
      <c r="K149" s="45"/>
    </row>
    <row r="150" spans="3:16" ht="30" customHeight="1">
      <c r="C150" s="59"/>
      <c r="D150" s="61"/>
      <c r="E150" s="61"/>
      <c r="F150" s="62"/>
      <c r="G150" s="63"/>
      <c r="H150" s="60"/>
      <c r="I150" s="60"/>
      <c r="J150" s="45"/>
      <c r="K150" s="45"/>
      <c r="L150" s="64"/>
      <c r="M150" s="64"/>
      <c r="N150" s="64"/>
      <c r="O150" s="61"/>
      <c r="P150" s="61"/>
    </row>
    <row r="151" spans="3:16" ht="30" customHeight="1">
      <c r="C151" s="504" t="s">
        <v>286</v>
      </c>
      <c r="D151" s="505" t="s">
        <v>287</v>
      </c>
      <c r="E151" s="505"/>
      <c r="F151" s="42">
        <f>H149</f>
        <v>0</v>
      </c>
      <c r="G151" s="43" t="s">
        <v>102</v>
      </c>
      <c r="H151" s="60"/>
      <c r="I151" s="60"/>
      <c r="J151" s="45"/>
      <c r="K151" s="45"/>
      <c r="L151" s="64"/>
      <c r="M151" s="64"/>
      <c r="N151" s="64"/>
      <c r="O151" s="61"/>
      <c r="P151" s="61"/>
    </row>
    <row r="152" spans="3:16" s="124" customFormat="1" ht="30" customHeight="1">
      <c r="C152" s="506"/>
      <c r="D152" s="505" t="s">
        <v>288</v>
      </c>
      <c r="E152" s="505"/>
      <c r="F152" s="42">
        <v>1540000</v>
      </c>
      <c r="G152" s="43" t="s">
        <v>102</v>
      </c>
      <c r="H152" s="60"/>
      <c r="I152" s="60"/>
      <c r="J152" s="45"/>
      <c r="K152" s="45"/>
      <c r="L152" s="64"/>
      <c r="M152" s="64"/>
      <c r="N152" s="64"/>
      <c r="O152" s="66"/>
      <c r="P152" s="66"/>
    </row>
    <row r="153" spans="3:16" s="124" customFormat="1" ht="30" customHeight="1">
      <c r="C153" s="507"/>
      <c r="D153" s="505" t="s">
        <v>289</v>
      </c>
      <c r="E153" s="505"/>
      <c r="F153" s="42">
        <f>F151+F152</f>
        <v>1540000</v>
      </c>
      <c r="G153" s="43" t="s">
        <v>102</v>
      </c>
      <c r="H153" s="60"/>
      <c r="I153" s="60"/>
      <c r="J153" s="45"/>
      <c r="K153" s="45"/>
      <c r="L153" s="64"/>
      <c r="M153" s="64"/>
      <c r="N153" s="64"/>
      <c r="O153" s="66"/>
      <c r="P153" s="66"/>
    </row>
    <row r="154" spans="3:16" ht="30" customHeight="1">
      <c r="C154" s="508" t="s">
        <v>291</v>
      </c>
      <c r="D154" s="413"/>
      <c r="E154" s="413"/>
      <c r="F154" s="44">
        <f>'★基礎情報入力'!D88</f>
        <v>0</v>
      </c>
      <c r="G154" s="40" t="s">
        <v>102</v>
      </c>
      <c r="H154" s="60"/>
      <c r="I154" s="60"/>
      <c r="J154" s="45"/>
      <c r="K154" s="45"/>
      <c r="L154" s="64"/>
      <c r="M154" s="64"/>
      <c r="N154" s="64"/>
      <c r="O154" s="61"/>
      <c r="P154" s="61"/>
    </row>
    <row r="155" spans="3:16" ht="30" customHeight="1">
      <c r="C155" s="509" t="s">
        <v>290</v>
      </c>
      <c r="D155" s="415"/>
      <c r="E155" s="416"/>
      <c r="F155" s="38">
        <f>IF((F154&lt;=F153),F154,F153)</f>
        <v>0</v>
      </c>
      <c r="G155" s="39" t="s">
        <v>102</v>
      </c>
      <c r="H155" s="60"/>
      <c r="I155" s="60"/>
      <c r="J155" s="45"/>
      <c r="K155" s="45"/>
      <c r="L155" s="64"/>
      <c r="M155" s="64"/>
      <c r="N155" s="64"/>
      <c r="O155" s="61"/>
      <c r="P155" s="61"/>
    </row>
    <row r="156" spans="3:16" ht="30" customHeight="1">
      <c r="C156" s="59"/>
      <c r="D156" s="61"/>
      <c r="E156" s="61"/>
      <c r="F156" s="62"/>
      <c r="G156" s="63"/>
      <c r="H156" s="60"/>
      <c r="I156" s="60"/>
      <c r="J156" s="45"/>
      <c r="K156" s="45"/>
      <c r="L156" s="64"/>
      <c r="M156" s="64"/>
      <c r="N156" s="64"/>
      <c r="O156" s="61"/>
      <c r="P156" s="61"/>
    </row>
    <row r="157" spans="3:12" ht="13.5">
      <c r="C157" s="34"/>
      <c r="D157" s="34"/>
      <c r="E157" s="34"/>
      <c r="F157" s="34"/>
      <c r="G157" s="34"/>
      <c r="H157" s="34"/>
      <c r="I157" s="35"/>
      <c r="J157" s="35"/>
      <c r="K157" s="35"/>
      <c r="L157" s="34"/>
    </row>
    <row r="158" spans="2:13" ht="30" customHeight="1">
      <c r="B158" s="114" t="s">
        <v>234</v>
      </c>
      <c r="C158" s="115"/>
      <c r="D158" s="423">
        <f>'★基礎情報入力'!D91</f>
        <v>0</v>
      </c>
      <c r="E158" s="423"/>
      <c r="F158" s="423"/>
      <c r="G158" s="423"/>
      <c r="H158" s="423"/>
      <c r="I158" s="423"/>
      <c r="J158" s="423"/>
      <c r="K158" s="65"/>
      <c r="L158" s="65"/>
      <c r="M158" s="65"/>
    </row>
    <row r="159" spans="3:12" ht="13.5">
      <c r="C159" s="34"/>
      <c r="D159" s="34"/>
      <c r="E159" s="34"/>
      <c r="F159" s="34"/>
      <c r="G159" s="34"/>
      <c r="H159" s="34"/>
      <c r="I159" s="35"/>
      <c r="J159" s="35"/>
      <c r="K159" s="35"/>
      <c r="L159" s="34"/>
    </row>
    <row r="160" spans="3:12" ht="30" customHeight="1">
      <c r="C160" s="417" t="s">
        <v>104</v>
      </c>
      <c r="D160" s="418"/>
      <c r="E160" s="419"/>
      <c r="F160" s="54">
        <f>'★基礎情報入力'!D96</f>
        <v>0</v>
      </c>
      <c r="G160" s="41" t="s">
        <v>31</v>
      </c>
      <c r="H160" s="34"/>
      <c r="I160" s="35"/>
      <c r="J160" s="35"/>
      <c r="K160" s="35"/>
      <c r="L160" s="34"/>
    </row>
    <row r="161" spans="3:12" ht="30" customHeight="1">
      <c r="C161" s="34"/>
      <c r="D161" s="34"/>
      <c r="E161" s="34"/>
      <c r="F161" s="34"/>
      <c r="G161" s="34"/>
      <c r="H161" s="34"/>
      <c r="I161" s="35"/>
      <c r="J161" s="35"/>
      <c r="K161" s="35"/>
      <c r="L161" s="34"/>
    </row>
    <row r="162" spans="3:12" ht="30" customHeight="1">
      <c r="C162" s="36"/>
      <c r="D162" s="420" t="s">
        <v>99</v>
      </c>
      <c r="E162" s="421"/>
      <c r="F162" s="420" t="s">
        <v>100</v>
      </c>
      <c r="G162" s="421"/>
      <c r="H162" s="422" t="s">
        <v>101</v>
      </c>
      <c r="I162" s="422"/>
      <c r="J162" s="422"/>
      <c r="K162" s="46"/>
      <c r="L162" s="47"/>
    </row>
    <row r="163" spans="3:11" ht="30" customHeight="1">
      <c r="C163" s="37" t="s">
        <v>105</v>
      </c>
      <c r="D163" s="38">
        <v>2060</v>
      </c>
      <c r="E163" s="39" t="s">
        <v>102</v>
      </c>
      <c r="F163" s="52">
        <v>1000</v>
      </c>
      <c r="G163" s="40" t="s">
        <v>103</v>
      </c>
      <c r="H163" s="411">
        <f>D163*F163</f>
        <v>2060000</v>
      </c>
      <c r="I163" s="412"/>
      <c r="J163" s="41" t="s">
        <v>102</v>
      </c>
      <c r="K163" s="45"/>
    </row>
    <row r="164" spans="3:11" ht="30" customHeight="1">
      <c r="C164" s="48" t="s">
        <v>106</v>
      </c>
      <c r="D164" s="38">
        <v>1540</v>
      </c>
      <c r="E164" s="39" t="s">
        <v>102</v>
      </c>
      <c r="F164" s="52">
        <f>IF(F160&gt;2000,1000,F160-1000)</f>
        <v>-1000</v>
      </c>
      <c r="G164" s="40" t="s">
        <v>103</v>
      </c>
      <c r="H164" s="411">
        <f>ROUNDDOWN(D164*F164,0)</f>
        <v>-1540000</v>
      </c>
      <c r="I164" s="412"/>
      <c r="J164" s="41" t="s">
        <v>102</v>
      </c>
      <c r="K164" s="45"/>
    </row>
    <row r="165" spans="3:11" ht="30" customHeight="1">
      <c r="C165" s="37" t="s">
        <v>107</v>
      </c>
      <c r="D165" s="38">
        <v>1030</v>
      </c>
      <c r="E165" s="39" t="s">
        <v>102</v>
      </c>
      <c r="F165" s="52">
        <f>IF(F160&gt;2000,F160-2000,0)</f>
        <v>0</v>
      </c>
      <c r="G165" s="40" t="s">
        <v>103</v>
      </c>
      <c r="H165" s="411">
        <f>ROUNDDOWN(D165*F165,0)</f>
        <v>0</v>
      </c>
      <c r="I165" s="412"/>
      <c r="J165" s="41" t="s">
        <v>102</v>
      </c>
      <c r="K165" s="45"/>
    </row>
    <row r="166" spans="3:11" ht="30" customHeight="1">
      <c r="C166" s="510" t="s">
        <v>292</v>
      </c>
      <c r="D166" s="38"/>
      <c r="E166" s="39"/>
      <c r="F166" s="53">
        <f>SUM(F163:F165)</f>
        <v>0</v>
      </c>
      <c r="G166" s="40" t="s">
        <v>103</v>
      </c>
      <c r="H166" s="411">
        <f>IF(F160=0,0,SUM(H163:H165))</f>
        <v>0</v>
      </c>
      <c r="I166" s="412"/>
      <c r="J166" s="41" t="s">
        <v>102</v>
      </c>
      <c r="K166" s="45"/>
    </row>
    <row r="167" spans="3:16" ht="30" customHeight="1">
      <c r="C167" s="59"/>
      <c r="D167" s="61"/>
      <c r="E167" s="61"/>
      <c r="F167" s="62"/>
      <c r="G167" s="63"/>
      <c r="H167" s="60"/>
      <c r="I167" s="60"/>
      <c r="J167" s="45"/>
      <c r="K167" s="45"/>
      <c r="L167" s="64"/>
      <c r="M167" s="64"/>
      <c r="N167" s="64"/>
      <c r="O167" s="61"/>
      <c r="P167" s="61"/>
    </row>
    <row r="168" spans="3:16" ht="30" customHeight="1">
      <c r="C168" s="504" t="s">
        <v>286</v>
      </c>
      <c r="D168" s="505" t="s">
        <v>287</v>
      </c>
      <c r="E168" s="505"/>
      <c r="F168" s="42">
        <f>H166</f>
        <v>0</v>
      </c>
      <c r="G168" s="43" t="s">
        <v>102</v>
      </c>
      <c r="H168" s="60"/>
      <c r="I168" s="60"/>
      <c r="J168" s="45"/>
      <c r="K168" s="45"/>
      <c r="L168" s="64"/>
      <c r="M168" s="64"/>
      <c r="N168" s="64"/>
      <c r="O168" s="61"/>
      <c r="P168" s="61"/>
    </row>
    <row r="169" spans="3:16" s="124" customFormat="1" ht="30" customHeight="1">
      <c r="C169" s="506"/>
      <c r="D169" s="505" t="s">
        <v>288</v>
      </c>
      <c r="E169" s="505"/>
      <c r="F169" s="42">
        <v>1540000</v>
      </c>
      <c r="G169" s="43" t="s">
        <v>102</v>
      </c>
      <c r="H169" s="60"/>
      <c r="I169" s="60"/>
      <c r="J169" s="45"/>
      <c r="K169" s="45"/>
      <c r="L169" s="64"/>
      <c r="M169" s="64"/>
      <c r="N169" s="64"/>
      <c r="O169" s="66"/>
      <c r="P169" s="66"/>
    </row>
    <row r="170" spans="3:16" s="124" customFormat="1" ht="30" customHeight="1">
      <c r="C170" s="507"/>
      <c r="D170" s="505" t="s">
        <v>289</v>
      </c>
      <c r="E170" s="505"/>
      <c r="F170" s="42">
        <f>F168+F169</f>
        <v>1540000</v>
      </c>
      <c r="G170" s="43" t="s">
        <v>102</v>
      </c>
      <c r="H170" s="60"/>
      <c r="I170" s="60"/>
      <c r="J170" s="45"/>
      <c r="K170" s="45"/>
      <c r="L170" s="64"/>
      <c r="M170" s="64"/>
      <c r="N170" s="64"/>
      <c r="O170" s="66"/>
      <c r="P170" s="66"/>
    </row>
    <row r="171" spans="3:16" ht="30" customHeight="1">
      <c r="C171" s="508" t="s">
        <v>291</v>
      </c>
      <c r="D171" s="413"/>
      <c r="E171" s="413"/>
      <c r="F171" s="44">
        <f>'★基礎情報入力'!D97</f>
        <v>0</v>
      </c>
      <c r="G171" s="40" t="s">
        <v>102</v>
      </c>
      <c r="H171" s="60"/>
      <c r="I171" s="60"/>
      <c r="J171" s="45"/>
      <c r="K171" s="45"/>
      <c r="L171" s="64"/>
      <c r="M171" s="64"/>
      <c r="N171" s="64"/>
      <c r="O171" s="61"/>
      <c r="P171" s="61"/>
    </row>
    <row r="172" spans="3:16" ht="30" customHeight="1">
      <c r="C172" s="509" t="s">
        <v>290</v>
      </c>
      <c r="D172" s="415"/>
      <c r="E172" s="416"/>
      <c r="F172" s="38">
        <f>IF((F171&lt;=F170),F171,F170)</f>
        <v>0</v>
      </c>
      <c r="G172" s="39" t="s">
        <v>102</v>
      </c>
      <c r="H172" s="60"/>
      <c r="I172" s="60"/>
      <c r="J172" s="45"/>
      <c r="K172" s="45"/>
      <c r="L172" s="64"/>
      <c r="M172" s="64"/>
      <c r="N172" s="64"/>
      <c r="O172" s="61"/>
      <c r="P172" s="61"/>
    </row>
    <row r="173" spans="3:16" ht="30" customHeight="1">
      <c r="C173" s="59"/>
      <c r="D173" s="61"/>
      <c r="E173" s="61"/>
      <c r="F173" s="62"/>
      <c r="G173" s="63"/>
      <c r="H173" s="60"/>
      <c r="I173" s="60"/>
      <c r="J173" s="45"/>
      <c r="K173" s="45"/>
      <c r="L173" s="64"/>
      <c r="M173" s="64"/>
      <c r="N173" s="64"/>
      <c r="O173" s="61"/>
      <c r="P173" s="61"/>
    </row>
    <row r="174" spans="1:12" ht="30" customHeight="1">
      <c r="A174" s="51" t="s">
        <v>111</v>
      </c>
      <c r="H174" s="34"/>
      <c r="I174" s="34"/>
      <c r="J174" s="34"/>
      <c r="K174" s="34"/>
      <c r="L174" s="34"/>
    </row>
    <row r="175" spans="2:12" ht="15" customHeight="1">
      <c r="B175" s="51" t="s">
        <v>112</v>
      </c>
      <c r="H175" s="34"/>
      <c r="I175" s="34"/>
      <c r="J175" s="34"/>
      <c r="K175" s="34"/>
      <c r="L175" s="34"/>
    </row>
    <row r="176" spans="2:12" ht="15" customHeight="1">
      <c r="B176" s="80" t="s">
        <v>160</v>
      </c>
      <c r="H176" s="34"/>
      <c r="I176" s="34"/>
      <c r="J176" s="34"/>
      <c r="K176" s="34"/>
      <c r="L176" s="34"/>
    </row>
    <row r="177" spans="2:12" s="79" customFormat="1" ht="15" customHeight="1">
      <c r="B177" s="80" t="s">
        <v>161</v>
      </c>
      <c r="H177" s="34"/>
      <c r="I177" s="34"/>
      <c r="J177" s="34"/>
      <c r="K177" s="34"/>
      <c r="L177" s="34"/>
    </row>
    <row r="178" ht="15" customHeight="1">
      <c r="B178" s="51" t="s">
        <v>113</v>
      </c>
    </row>
    <row r="179" ht="15" customHeight="1">
      <c r="B179" s="51" t="s">
        <v>114</v>
      </c>
    </row>
    <row r="180" ht="15" customHeight="1">
      <c r="B180" s="51" t="s">
        <v>115</v>
      </c>
    </row>
    <row r="181" ht="15" customHeight="1">
      <c r="B181" s="51" t="s">
        <v>116</v>
      </c>
    </row>
    <row r="182" ht="15" customHeight="1">
      <c r="B182" s="51" t="s">
        <v>117</v>
      </c>
    </row>
  </sheetData>
  <sheetProtection/>
  <mergeCells count="150">
    <mergeCell ref="D135:E135"/>
    <mergeCell ref="D136:E136"/>
    <mergeCell ref="C151:C153"/>
    <mergeCell ref="D151:E151"/>
    <mergeCell ref="D152:E152"/>
    <mergeCell ref="D153:E153"/>
    <mergeCell ref="D67:E67"/>
    <mergeCell ref="D68:E68"/>
    <mergeCell ref="C83:C85"/>
    <mergeCell ref="D83:E83"/>
    <mergeCell ref="D84:E84"/>
    <mergeCell ref="D85:E85"/>
    <mergeCell ref="D107:J107"/>
    <mergeCell ref="D124:J124"/>
    <mergeCell ref="D141:J141"/>
    <mergeCell ref="D158:J158"/>
    <mergeCell ref="D5:J5"/>
    <mergeCell ref="D22:J22"/>
    <mergeCell ref="D39:J39"/>
    <mergeCell ref="D56:J56"/>
    <mergeCell ref="D73:J73"/>
    <mergeCell ref="D90:J90"/>
    <mergeCell ref="D26:E26"/>
    <mergeCell ref="F26:G26"/>
    <mergeCell ref="H26:J26"/>
    <mergeCell ref="H27:I27"/>
    <mergeCell ref="C7:E7"/>
    <mergeCell ref="D9:E9"/>
    <mergeCell ref="F9:G9"/>
    <mergeCell ref="H9:J9"/>
    <mergeCell ref="H10:I10"/>
    <mergeCell ref="C24:E24"/>
    <mergeCell ref="H11:I11"/>
    <mergeCell ref="C18:E18"/>
    <mergeCell ref="H12:I12"/>
    <mergeCell ref="H13:I13"/>
    <mergeCell ref="C19:E19"/>
    <mergeCell ref="C15:C17"/>
    <mergeCell ref="D15:E15"/>
    <mergeCell ref="D16:E16"/>
    <mergeCell ref="D17:E17"/>
    <mergeCell ref="H28:I28"/>
    <mergeCell ref="H29:I29"/>
    <mergeCell ref="H30:I30"/>
    <mergeCell ref="C35:E35"/>
    <mergeCell ref="C36:E36"/>
    <mergeCell ref="C32:C34"/>
    <mergeCell ref="D32:E32"/>
    <mergeCell ref="D33:E33"/>
    <mergeCell ref="D34:E34"/>
    <mergeCell ref="C41:E41"/>
    <mergeCell ref="D43:E43"/>
    <mergeCell ref="F43:G43"/>
    <mergeCell ref="H43:J43"/>
    <mergeCell ref="H44:I44"/>
    <mergeCell ref="H45:I45"/>
    <mergeCell ref="H46:I46"/>
    <mergeCell ref="H47:I47"/>
    <mergeCell ref="C52:E52"/>
    <mergeCell ref="C53:E53"/>
    <mergeCell ref="C58:E58"/>
    <mergeCell ref="C49:C51"/>
    <mergeCell ref="D49:E49"/>
    <mergeCell ref="D50:E50"/>
    <mergeCell ref="D51:E51"/>
    <mergeCell ref="D60:E60"/>
    <mergeCell ref="F60:G60"/>
    <mergeCell ref="H60:J60"/>
    <mergeCell ref="H61:I61"/>
    <mergeCell ref="H62:I62"/>
    <mergeCell ref="H63:I63"/>
    <mergeCell ref="H64:I64"/>
    <mergeCell ref="C69:E69"/>
    <mergeCell ref="C70:E70"/>
    <mergeCell ref="C75:E75"/>
    <mergeCell ref="D77:E77"/>
    <mergeCell ref="F77:G77"/>
    <mergeCell ref="H77:J77"/>
    <mergeCell ref="C66:C68"/>
    <mergeCell ref="D66:E66"/>
    <mergeCell ref="H78:I78"/>
    <mergeCell ref="H79:I79"/>
    <mergeCell ref="H80:I80"/>
    <mergeCell ref="H81:I81"/>
    <mergeCell ref="C86:E86"/>
    <mergeCell ref="C87:E87"/>
    <mergeCell ref="C92:E92"/>
    <mergeCell ref="D94:E94"/>
    <mergeCell ref="F94:G94"/>
    <mergeCell ref="H94:J94"/>
    <mergeCell ref="H95:I95"/>
    <mergeCell ref="H96:I96"/>
    <mergeCell ref="H97:I97"/>
    <mergeCell ref="H98:I98"/>
    <mergeCell ref="C103:E103"/>
    <mergeCell ref="C104:E104"/>
    <mergeCell ref="C100:C102"/>
    <mergeCell ref="D100:E100"/>
    <mergeCell ref="D101:E101"/>
    <mergeCell ref="D102:E102"/>
    <mergeCell ref="C109:E109"/>
    <mergeCell ref="D111:E111"/>
    <mergeCell ref="F111:G111"/>
    <mergeCell ref="H111:J111"/>
    <mergeCell ref="H112:I112"/>
    <mergeCell ref="H113:I113"/>
    <mergeCell ref="H114:I114"/>
    <mergeCell ref="H115:I115"/>
    <mergeCell ref="C120:E120"/>
    <mergeCell ref="C121:E121"/>
    <mergeCell ref="C126:E126"/>
    <mergeCell ref="C117:C119"/>
    <mergeCell ref="D117:E117"/>
    <mergeCell ref="D118:E118"/>
    <mergeCell ref="D119:E119"/>
    <mergeCell ref="D128:E128"/>
    <mergeCell ref="F128:G128"/>
    <mergeCell ref="H128:J128"/>
    <mergeCell ref="H129:I129"/>
    <mergeCell ref="H130:I130"/>
    <mergeCell ref="H131:I131"/>
    <mergeCell ref="H132:I132"/>
    <mergeCell ref="C137:E137"/>
    <mergeCell ref="C138:E138"/>
    <mergeCell ref="C143:E143"/>
    <mergeCell ref="D145:E145"/>
    <mergeCell ref="F145:G145"/>
    <mergeCell ref="H145:J145"/>
    <mergeCell ref="C134:C136"/>
    <mergeCell ref="D134:E134"/>
    <mergeCell ref="H146:I146"/>
    <mergeCell ref="H147:I147"/>
    <mergeCell ref="H148:I148"/>
    <mergeCell ref="H149:I149"/>
    <mergeCell ref="C154:E154"/>
    <mergeCell ref="C155:E155"/>
    <mergeCell ref="C160:E160"/>
    <mergeCell ref="D162:E162"/>
    <mergeCell ref="F162:G162"/>
    <mergeCell ref="H162:J162"/>
    <mergeCell ref="H163:I163"/>
    <mergeCell ref="H164:I164"/>
    <mergeCell ref="H165:I165"/>
    <mergeCell ref="H166:I166"/>
    <mergeCell ref="C171:E171"/>
    <mergeCell ref="C172:E172"/>
    <mergeCell ref="C168:C170"/>
    <mergeCell ref="D168:E168"/>
    <mergeCell ref="D169:E169"/>
    <mergeCell ref="D170:E170"/>
  </mergeCells>
  <conditionalFormatting sqref="F11 F28 F45 F62 F79 F96 F113 F130 F147 F164">
    <cfRule type="cellIs" priority="2" dxfId="6" operator="equal" stopIfTrue="1">
      <formula>-1000</formula>
    </cfRule>
  </conditionalFormatting>
  <conditionalFormatting sqref="H11:I11 H28:I28 H45:I45 H62:I62 H79:I79 H96:I96 H113:I113 H130:I130 H147:I147 H164:I164">
    <cfRule type="cellIs" priority="1" dxfId="6" operator="equal" stopIfTrue="1">
      <formula>-1500000</formula>
    </cfRule>
  </conditionalFormatting>
  <printOptions/>
  <pageMargins left="0.5118110236220472" right="0.11811023622047245" top="0.7480314960629921" bottom="0.5511811023622047" header="0.31496062992125984" footer="0.31496062992125984"/>
  <pageSetup horizontalDpi="600" verticalDpi="600" orientation="portrait" paperSize="9" scale="91" r:id="rId4"/>
  <rowBreaks count="10" manualBreakCount="10">
    <brk id="20" max="12" man="1"/>
    <brk id="37" max="12" man="1"/>
    <brk id="54" max="12" man="1"/>
    <brk id="71" max="12" man="1"/>
    <brk id="88" max="12" man="1"/>
    <brk id="105" max="12" man="1"/>
    <brk id="122" max="12" man="1"/>
    <brk id="139" max="12" man="1"/>
    <brk id="156" max="12" man="1"/>
    <brk id="173" max="12" man="1"/>
  </rowBreaks>
  <colBreaks count="1" manualBreakCount="1">
    <brk id="13" max="30" man="1"/>
  </colBreaks>
  <drawing r:id="rId3"/>
  <legacyDrawing r:id="rId2"/>
</worksheet>
</file>

<file path=xl/worksheets/sheet14.xml><?xml version="1.0" encoding="utf-8"?>
<worksheet xmlns="http://schemas.openxmlformats.org/spreadsheetml/2006/main" xmlns:r="http://schemas.openxmlformats.org/officeDocument/2006/relationships">
  <sheetPr>
    <tabColor rgb="FFFF0000"/>
  </sheetPr>
  <dimension ref="A1:V38"/>
  <sheetViews>
    <sheetView view="pageBreakPreview" zoomScaleSheetLayoutView="100" zoomScalePageLayoutView="0" workbookViewId="0" topLeftCell="A1">
      <selection activeCell="D2" sqref="D2"/>
    </sheetView>
  </sheetViews>
  <sheetFormatPr defaultColWidth="12.57421875" defaultRowHeight="15"/>
  <cols>
    <col min="1" max="1" width="3.57421875" style="79" customWidth="1"/>
    <col min="2" max="2" width="15.57421875" style="79" customWidth="1"/>
    <col min="3" max="4" width="12.57421875" style="79" customWidth="1"/>
    <col min="5" max="5" width="3.57421875" style="79" customWidth="1"/>
    <col min="6" max="6" width="12.57421875" style="79" customWidth="1"/>
    <col min="7" max="7" width="3.57421875" style="79" customWidth="1"/>
    <col min="8" max="8" width="9.57421875" style="79" customWidth="1"/>
    <col min="9" max="10" width="3.57421875" style="79" customWidth="1"/>
    <col min="11" max="11" width="6.57421875" style="79" customWidth="1"/>
    <col min="12" max="13" width="12.57421875" style="79" customWidth="1"/>
    <col min="14" max="14" width="3.57421875" style="79" hidden="1" customWidth="1"/>
    <col min="15" max="15" width="12.57421875" style="79" customWidth="1"/>
    <col min="16" max="16" width="3.57421875" style="79" customWidth="1"/>
    <col min="17" max="22" width="12.57421875" style="79" customWidth="1"/>
    <col min="23" max="16384" width="12.57421875" style="79" customWidth="1"/>
  </cols>
  <sheetData>
    <row r="1" ht="30" customHeight="1">
      <c r="A1" s="124" t="s">
        <v>246</v>
      </c>
    </row>
    <row r="2" ht="15" customHeight="1"/>
    <row r="3" ht="30" customHeight="1">
      <c r="A3" s="80" t="s">
        <v>163</v>
      </c>
    </row>
    <row r="4" ht="15" customHeight="1" thickBot="1">
      <c r="V4" s="79" t="s">
        <v>19</v>
      </c>
    </row>
    <row r="5" spans="1:22" ht="30" customHeight="1" thickBot="1">
      <c r="A5" s="350" t="s">
        <v>123</v>
      </c>
      <c r="B5" s="357" t="s">
        <v>122</v>
      </c>
      <c r="C5" s="399" t="s">
        <v>192</v>
      </c>
      <c r="D5" s="390" t="s">
        <v>197</v>
      </c>
      <c r="E5" s="390"/>
      <c r="F5" s="400" t="s">
        <v>198</v>
      </c>
      <c r="G5" s="403" t="s">
        <v>85</v>
      </c>
      <c r="H5" s="404"/>
      <c r="I5" s="404"/>
      <c r="J5" s="404"/>
      <c r="K5" s="404"/>
      <c r="L5" s="405"/>
      <c r="M5" s="406" t="s">
        <v>86</v>
      </c>
      <c r="N5" s="407"/>
      <c r="O5" s="407"/>
      <c r="P5" s="407"/>
      <c r="Q5" s="407"/>
      <c r="R5" s="407"/>
      <c r="S5" s="407"/>
      <c r="T5" s="407"/>
      <c r="U5" s="407"/>
      <c r="V5" s="408"/>
    </row>
    <row r="6" spans="1:22" ht="22.5" customHeight="1">
      <c r="A6" s="351"/>
      <c r="B6" s="358"/>
      <c r="C6" s="351"/>
      <c r="D6" s="398"/>
      <c r="E6" s="398"/>
      <c r="F6" s="401"/>
      <c r="G6" s="377" t="s">
        <v>87</v>
      </c>
      <c r="H6" s="378"/>
      <c r="I6" s="378"/>
      <c r="J6" s="378"/>
      <c r="K6" s="379"/>
      <c r="L6" s="400" t="s">
        <v>88</v>
      </c>
      <c r="M6" s="409" t="s">
        <v>89</v>
      </c>
      <c r="N6" s="386"/>
      <c r="O6" s="388" t="s">
        <v>90</v>
      </c>
      <c r="P6" s="390"/>
      <c r="Q6" s="392" t="s">
        <v>91</v>
      </c>
      <c r="R6" s="394" t="s">
        <v>92</v>
      </c>
      <c r="S6" s="396" t="s">
        <v>93</v>
      </c>
      <c r="T6" s="380" t="s">
        <v>94</v>
      </c>
      <c r="U6" s="382" t="s">
        <v>168</v>
      </c>
      <c r="V6" s="384" t="s">
        <v>95</v>
      </c>
    </row>
    <row r="7" spans="1:22" ht="22.5" customHeight="1" thickBot="1">
      <c r="A7" s="352"/>
      <c r="B7" s="303"/>
      <c r="C7" s="352"/>
      <c r="D7" s="391"/>
      <c r="E7" s="391"/>
      <c r="F7" s="402"/>
      <c r="G7" s="372"/>
      <c r="H7" s="373"/>
      <c r="I7" s="374" t="s">
        <v>96</v>
      </c>
      <c r="J7" s="375"/>
      <c r="K7" s="376"/>
      <c r="L7" s="402"/>
      <c r="M7" s="410"/>
      <c r="N7" s="387"/>
      <c r="O7" s="389"/>
      <c r="P7" s="391"/>
      <c r="Q7" s="393"/>
      <c r="R7" s="395"/>
      <c r="S7" s="397"/>
      <c r="T7" s="381"/>
      <c r="U7" s="383"/>
      <c r="V7" s="385"/>
    </row>
    <row r="8" spans="1:22" ht="22.5" customHeight="1">
      <c r="A8" s="353">
        <v>1</v>
      </c>
      <c r="B8" s="359">
        <f>'★基礎情報入力'!L10</f>
        <v>0</v>
      </c>
      <c r="C8" s="424" t="s">
        <v>167</v>
      </c>
      <c r="D8" s="365">
        <f>ROUNDDOWN('★基礎情報入力'!L16/1000,0)</f>
        <v>0</v>
      </c>
      <c r="E8" s="367" t="s">
        <v>97</v>
      </c>
      <c r="F8" s="354">
        <f>IF((D8&lt;=C8),D8,C8)</f>
        <v>0</v>
      </c>
      <c r="G8" s="368">
        <f>ROUNDDOWN('★基礎情報入力'!D17/1000,0)</f>
        <v>0</v>
      </c>
      <c r="H8" s="369"/>
      <c r="I8" s="370">
        <f>ROUNDDOWN('★基礎情報入力'!D18/1000,0)</f>
        <v>0</v>
      </c>
      <c r="J8" s="371"/>
      <c r="K8" s="369"/>
      <c r="L8" s="426">
        <f>IF(ISERROR(G8/F8),"",(G8/F8))</f>
      </c>
      <c r="M8" s="361">
        <f>IF(ISERROR((1/3)-((G8/F8)/4)),"",((1/3)-((G8/F8)/4)))</f>
      </c>
      <c r="N8" s="362"/>
      <c r="O8" s="363" t="s">
        <v>223</v>
      </c>
      <c r="P8" s="363" t="s">
        <v>97</v>
      </c>
      <c r="Q8" s="364">
        <f>IF(M8&gt;=1/6,M8,1/6)</f>
      </c>
      <c r="R8" s="354">
        <f>IF(ISERROR(ROUNDDOWN(F8*Q8,0)),"",(ROUNDDOWN(F8*Q8,0)))</f>
      </c>
      <c r="S8" s="355">
        <f>SUM(I8,R8)</f>
        <v>0</v>
      </c>
      <c r="T8" s="356">
        <f>ROUNDDOWN(F8*1/2,0)</f>
        <v>0</v>
      </c>
      <c r="U8" s="356">
        <f>IF(0&lt;=S8-T8,S8-T8,0)</f>
        <v>0</v>
      </c>
      <c r="V8" s="354">
        <f>IF(ISERROR(IF(0&lt;=R8-U8,R8-U8,0)),"",(IF(0&lt;=R8-U8,R8-U8,0)))</f>
      </c>
    </row>
    <row r="9" spans="1:22" ht="22.5" customHeight="1">
      <c r="A9" s="340"/>
      <c r="B9" s="342"/>
      <c r="C9" s="425"/>
      <c r="D9" s="344"/>
      <c r="E9" s="348"/>
      <c r="F9" s="298"/>
      <c r="G9" s="326"/>
      <c r="H9" s="327"/>
      <c r="I9" s="330"/>
      <c r="J9" s="331"/>
      <c r="K9" s="327"/>
      <c r="L9" s="427"/>
      <c r="M9" s="336"/>
      <c r="N9" s="338"/>
      <c r="O9" s="318"/>
      <c r="P9" s="318"/>
      <c r="Q9" s="320"/>
      <c r="R9" s="298"/>
      <c r="S9" s="322"/>
      <c r="T9" s="324"/>
      <c r="U9" s="324"/>
      <c r="V9" s="298"/>
    </row>
    <row r="10" spans="1:22" ht="22.5" customHeight="1">
      <c r="A10" s="340">
        <v>2</v>
      </c>
      <c r="B10" s="342">
        <f>'★基礎情報入力'!L19</f>
        <v>0</v>
      </c>
      <c r="C10" s="425" t="s">
        <v>166</v>
      </c>
      <c r="D10" s="344">
        <f>ROUNDDOWN('★基礎情報入力'!L25/1000,0)</f>
        <v>0</v>
      </c>
      <c r="E10" s="348" t="s">
        <v>97</v>
      </c>
      <c r="F10" s="298">
        <f>IF((D10&lt;=C10),D10,C10)</f>
        <v>0</v>
      </c>
      <c r="G10" s="326">
        <f>ROUNDDOWN('★基礎情報入力'!D26/1000,0)</f>
        <v>0</v>
      </c>
      <c r="H10" s="327"/>
      <c r="I10" s="330">
        <f>ROUNDDOWN('★基礎情報入力'!D27/1000,0)</f>
        <v>0</v>
      </c>
      <c r="J10" s="331"/>
      <c r="K10" s="327"/>
      <c r="L10" s="428">
        <f>IF(ISERROR(G10/F10),"",(G10/F10))</f>
      </c>
      <c r="M10" s="336">
        <f>IF(ISERROR((1/3)-((G10/F10)/4)),"",((1/3)-((G10/F10)/4)))</f>
      </c>
      <c r="N10" s="338"/>
      <c r="O10" s="318" t="s">
        <v>222</v>
      </c>
      <c r="P10" s="318" t="s">
        <v>97</v>
      </c>
      <c r="Q10" s="320">
        <f>IF(M10&gt;=1/6,M10,1/6)</f>
      </c>
      <c r="R10" s="298">
        <f>IF(ISERROR(ROUNDDOWN(F10*Q10,0)),"",(ROUNDDOWN(F10*Q10,0)))</f>
      </c>
      <c r="S10" s="322">
        <f>SUM(I10,R10)</f>
        <v>0</v>
      </c>
      <c r="T10" s="324">
        <f>ROUNDDOWN(F10*1/2,0)</f>
        <v>0</v>
      </c>
      <c r="U10" s="324">
        <f>IF(0&lt;=S10-T10,S10-T10,0)</f>
        <v>0</v>
      </c>
      <c r="V10" s="298">
        <f>IF(ISERROR(IF(0&lt;=R10-U10,R10-U10,0)),"",(IF(0&lt;=R10-U10,R10-U10,0)))</f>
      </c>
    </row>
    <row r="11" spans="1:22" ht="22.5" customHeight="1">
      <c r="A11" s="340"/>
      <c r="B11" s="342"/>
      <c r="C11" s="425"/>
      <c r="D11" s="344"/>
      <c r="E11" s="348"/>
      <c r="F11" s="298"/>
      <c r="G11" s="326"/>
      <c r="H11" s="327"/>
      <c r="I11" s="330"/>
      <c r="J11" s="331"/>
      <c r="K11" s="327"/>
      <c r="L11" s="427"/>
      <c r="M11" s="336"/>
      <c r="N11" s="338"/>
      <c r="O11" s="318"/>
      <c r="P11" s="318"/>
      <c r="Q11" s="320"/>
      <c r="R11" s="298"/>
      <c r="S11" s="322"/>
      <c r="T11" s="324"/>
      <c r="U11" s="324"/>
      <c r="V11" s="298"/>
    </row>
    <row r="12" spans="1:22" ht="22.5" customHeight="1">
      <c r="A12" s="340">
        <v>3</v>
      </c>
      <c r="B12" s="342">
        <f>'★基礎情報入力'!L28</f>
        <v>0</v>
      </c>
      <c r="C12" s="425" t="s">
        <v>166</v>
      </c>
      <c r="D12" s="344">
        <f>ROUNDDOWN('★基礎情報入力'!L34/1000,0)</f>
        <v>0</v>
      </c>
      <c r="E12" s="348" t="s">
        <v>97</v>
      </c>
      <c r="F12" s="298">
        <f>IF((D12&lt;=C12),D12,C12)</f>
        <v>0</v>
      </c>
      <c r="G12" s="326">
        <f>ROUNDDOWN('★基礎情報入力'!D35/1000,0)</f>
        <v>0</v>
      </c>
      <c r="H12" s="327"/>
      <c r="I12" s="330">
        <f>ROUNDDOWN('★基礎情報入力'!D36/1000,0)</f>
        <v>0</v>
      </c>
      <c r="J12" s="331"/>
      <c r="K12" s="327"/>
      <c r="L12" s="428">
        <f>IF(ISERROR(G12/F12),"",(G12/F12))</f>
      </c>
      <c r="M12" s="336">
        <f>IF(ISERROR((1/3)-((G12/F12)/4)),"",((1/3)-((G12/F12)/4)))</f>
      </c>
      <c r="N12" s="338"/>
      <c r="O12" s="318" t="s">
        <v>222</v>
      </c>
      <c r="P12" s="318" t="s">
        <v>97</v>
      </c>
      <c r="Q12" s="320">
        <f>IF(M12&gt;=1/6,M12,1/6)</f>
      </c>
      <c r="R12" s="298">
        <f>IF(ISERROR(ROUNDDOWN(F12*Q12,0)),"",(ROUNDDOWN(F12*Q12,0)))</f>
      </c>
      <c r="S12" s="322">
        <f>SUM(I12,R12)</f>
        <v>0</v>
      </c>
      <c r="T12" s="324">
        <f>ROUNDDOWN(F12*1/2,0)</f>
        <v>0</v>
      </c>
      <c r="U12" s="324">
        <f>IF(0&lt;=S12-T12,S12-T12,0)</f>
        <v>0</v>
      </c>
      <c r="V12" s="298">
        <f>IF(ISERROR(IF(0&lt;=R12-U12,R12-U12,0)),"",(IF(0&lt;=R12-U12,R12-U12,0)))</f>
      </c>
    </row>
    <row r="13" spans="1:22" ht="22.5" customHeight="1">
      <c r="A13" s="340"/>
      <c r="B13" s="342"/>
      <c r="C13" s="425"/>
      <c r="D13" s="344"/>
      <c r="E13" s="348"/>
      <c r="F13" s="298"/>
      <c r="G13" s="326"/>
      <c r="H13" s="327"/>
      <c r="I13" s="330"/>
      <c r="J13" s="331"/>
      <c r="K13" s="327"/>
      <c r="L13" s="427"/>
      <c r="M13" s="336"/>
      <c r="N13" s="338"/>
      <c r="O13" s="318"/>
      <c r="P13" s="318"/>
      <c r="Q13" s="320"/>
      <c r="R13" s="298"/>
      <c r="S13" s="322"/>
      <c r="T13" s="324"/>
      <c r="U13" s="324"/>
      <c r="V13" s="298"/>
    </row>
    <row r="14" spans="1:22" ht="22.5" customHeight="1">
      <c r="A14" s="340">
        <v>4</v>
      </c>
      <c r="B14" s="342">
        <f>'★基礎情報入力'!L37</f>
        <v>0</v>
      </c>
      <c r="C14" s="425" t="s">
        <v>166</v>
      </c>
      <c r="D14" s="344">
        <f>ROUNDDOWN('★基礎情報入力'!L43/1000,0)</f>
        <v>0</v>
      </c>
      <c r="E14" s="348" t="s">
        <v>97</v>
      </c>
      <c r="F14" s="298">
        <f>IF((D14&lt;=C14),D14,C14)</f>
        <v>0</v>
      </c>
      <c r="G14" s="326">
        <f>ROUNDDOWN('★基礎情報入力'!D44/1000,0)</f>
        <v>0</v>
      </c>
      <c r="H14" s="327"/>
      <c r="I14" s="330">
        <f>ROUNDDOWN('★基礎情報入力'!D45/1000,0)</f>
        <v>0</v>
      </c>
      <c r="J14" s="331"/>
      <c r="K14" s="327"/>
      <c r="L14" s="428">
        <f>IF(ISERROR(G14/F14),"",(G14/F14))</f>
      </c>
      <c r="M14" s="336">
        <f>IF(ISERROR((1/3)-((G14/F14)/4)),"",((1/3)-((G14/F14)/4)))</f>
      </c>
      <c r="N14" s="338"/>
      <c r="O14" s="318" t="s">
        <v>222</v>
      </c>
      <c r="P14" s="318" t="s">
        <v>97</v>
      </c>
      <c r="Q14" s="320">
        <f>IF(M14&gt;=1/6,M14,1/6)</f>
      </c>
      <c r="R14" s="298">
        <f>IF(ISERROR(ROUNDDOWN(F14*Q14,0)),"",(ROUNDDOWN(F14*Q14,0)))</f>
      </c>
      <c r="S14" s="322">
        <f>SUM(I14,R14)</f>
        <v>0</v>
      </c>
      <c r="T14" s="324">
        <f>ROUNDDOWN(F14*1/2,0)</f>
        <v>0</v>
      </c>
      <c r="U14" s="324">
        <f>IF(0&lt;=S14-T14,S14-T14,0)</f>
        <v>0</v>
      </c>
      <c r="V14" s="298">
        <f>IF(ISERROR(IF(0&lt;=R14-U14,R14-U14,0)),"",(IF(0&lt;=R14-U14,R14-U14,0)))</f>
      </c>
    </row>
    <row r="15" spans="1:22" ht="22.5" customHeight="1">
      <c r="A15" s="340"/>
      <c r="B15" s="342"/>
      <c r="C15" s="425"/>
      <c r="D15" s="344"/>
      <c r="E15" s="348"/>
      <c r="F15" s="298"/>
      <c r="G15" s="326"/>
      <c r="H15" s="327"/>
      <c r="I15" s="330"/>
      <c r="J15" s="331"/>
      <c r="K15" s="327"/>
      <c r="L15" s="427"/>
      <c r="M15" s="336"/>
      <c r="N15" s="338"/>
      <c r="O15" s="318"/>
      <c r="P15" s="318"/>
      <c r="Q15" s="320"/>
      <c r="R15" s="298"/>
      <c r="S15" s="322"/>
      <c r="T15" s="324"/>
      <c r="U15" s="324"/>
      <c r="V15" s="298"/>
    </row>
    <row r="16" spans="1:22" ht="22.5" customHeight="1">
      <c r="A16" s="340">
        <v>5</v>
      </c>
      <c r="B16" s="342">
        <f>'★基礎情報入力'!L46</f>
        <v>0</v>
      </c>
      <c r="C16" s="425" t="s">
        <v>166</v>
      </c>
      <c r="D16" s="344">
        <f>ROUNDDOWN('★基礎情報入力'!L52/1000,0)</f>
        <v>0</v>
      </c>
      <c r="E16" s="348" t="s">
        <v>97</v>
      </c>
      <c r="F16" s="298">
        <f>IF((D16&lt;=C16),D16,C16)</f>
        <v>0</v>
      </c>
      <c r="G16" s="326">
        <f>ROUNDDOWN('★基礎情報入力'!D53/1000,0)</f>
        <v>0</v>
      </c>
      <c r="H16" s="327"/>
      <c r="I16" s="330">
        <f>ROUNDDOWN('★基礎情報入力'!D54/1000,0)</f>
        <v>0</v>
      </c>
      <c r="J16" s="331"/>
      <c r="K16" s="327"/>
      <c r="L16" s="428">
        <f>IF(ISERROR(G16/F16),"",(G16/F16))</f>
      </c>
      <c r="M16" s="336">
        <f>IF(ISERROR((1/3)-((G16/F16)/4)),"",((1/3)-((G16/F16)/4)))</f>
      </c>
      <c r="N16" s="338"/>
      <c r="O16" s="318" t="s">
        <v>222</v>
      </c>
      <c r="P16" s="318" t="s">
        <v>97</v>
      </c>
      <c r="Q16" s="320">
        <f>IF(M16&gt;=1/6,M16,1/6)</f>
      </c>
      <c r="R16" s="298">
        <f>IF(ISERROR(ROUNDDOWN(F16*Q16,0)),"",(ROUNDDOWN(F16*Q16,0)))</f>
      </c>
      <c r="S16" s="322">
        <f>SUM(I16,R16)</f>
        <v>0</v>
      </c>
      <c r="T16" s="324">
        <f>ROUNDDOWN(F16*1/2,0)</f>
        <v>0</v>
      </c>
      <c r="U16" s="324">
        <f>IF(0&lt;=S16-T16,S16-T16,0)</f>
        <v>0</v>
      </c>
      <c r="V16" s="298">
        <f>IF(ISERROR(IF(0&lt;=R16-U16,R16-U16,0)),"",(IF(0&lt;=R16-U16,R16-U16,0)))</f>
      </c>
    </row>
    <row r="17" spans="1:22" ht="22.5" customHeight="1">
      <c r="A17" s="340"/>
      <c r="B17" s="342"/>
      <c r="C17" s="425"/>
      <c r="D17" s="344"/>
      <c r="E17" s="348"/>
      <c r="F17" s="298"/>
      <c r="G17" s="326"/>
      <c r="H17" s="327"/>
      <c r="I17" s="330"/>
      <c r="J17" s="331"/>
      <c r="K17" s="327"/>
      <c r="L17" s="427"/>
      <c r="M17" s="336"/>
      <c r="N17" s="338"/>
      <c r="O17" s="318"/>
      <c r="P17" s="318"/>
      <c r="Q17" s="320"/>
      <c r="R17" s="298"/>
      <c r="S17" s="322"/>
      <c r="T17" s="324"/>
      <c r="U17" s="324"/>
      <c r="V17" s="298"/>
    </row>
    <row r="18" spans="1:22" ht="22.5" customHeight="1">
      <c r="A18" s="340">
        <v>6</v>
      </c>
      <c r="B18" s="342">
        <f>'★基礎情報入力'!L55</f>
        <v>0</v>
      </c>
      <c r="C18" s="425" t="s">
        <v>166</v>
      </c>
      <c r="D18" s="344">
        <f>ROUNDDOWN('★基礎情報入力'!L61/1000,0)</f>
        <v>0</v>
      </c>
      <c r="E18" s="348" t="s">
        <v>97</v>
      </c>
      <c r="F18" s="298">
        <f>IF((D18&lt;=C18),D18,C18)</f>
        <v>0</v>
      </c>
      <c r="G18" s="326">
        <f>ROUNDDOWN('★基礎情報入力'!D62/1000,0)</f>
        <v>0</v>
      </c>
      <c r="H18" s="327"/>
      <c r="I18" s="330">
        <f>ROUNDDOWN('★基礎情報入力'!D63/1000,0)</f>
        <v>0</v>
      </c>
      <c r="J18" s="331"/>
      <c r="K18" s="327"/>
      <c r="L18" s="428">
        <f>IF(ISERROR(G18/F18),"",(G18/F18))</f>
      </c>
      <c r="M18" s="336">
        <f>IF(ISERROR((1/3)-((G18/F18)/4)),"",((1/3)-((G18/F18)/4)))</f>
      </c>
      <c r="N18" s="338"/>
      <c r="O18" s="318" t="s">
        <v>222</v>
      </c>
      <c r="P18" s="318" t="s">
        <v>97</v>
      </c>
      <c r="Q18" s="320">
        <f>IF(M18&gt;=1/6,M18,1/6)</f>
      </c>
      <c r="R18" s="298">
        <f>IF(ISERROR(ROUNDDOWN(F18*Q18,0)),"",(ROUNDDOWN(F18*Q18,0)))</f>
      </c>
      <c r="S18" s="322">
        <f>SUM(I18,R18)</f>
        <v>0</v>
      </c>
      <c r="T18" s="324">
        <f>ROUNDDOWN(F18*1/2,0)</f>
        <v>0</v>
      </c>
      <c r="U18" s="324">
        <f>IF(0&lt;=S18-T18,S18-T18,0)</f>
        <v>0</v>
      </c>
      <c r="V18" s="298">
        <f>IF(ISERROR(IF(0&lt;=R18-U18,R18-U18,0)),"",(IF(0&lt;=R18-U18,R18-U18,0)))</f>
      </c>
    </row>
    <row r="19" spans="1:22" ht="22.5" customHeight="1">
      <c r="A19" s="340"/>
      <c r="B19" s="342"/>
      <c r="C19" s="425"/>
      <c r="D19" s="344"/>
      <c r="E19" s="348"/>
      <c r="F19" s="298"/>
      <c r="G19" s="326"/>
      <c r="H19" s="327"/>
      <c r="I19" s="330"/>
      <c r="J19" s="331"/>
      <c r="K19" s="327"/>
      <c r="L19" s="427"/>
      <c r="M19" s="336"/>
      <c r="N19" s="338"/>
      <c r="O19" s="318"/>
      <c r="P19" s="318"/>
      <c r="Q19" s="320"/>
      <c r="R19" s="298"/>
      <c r="S19" s="322"/>
      <c r="T19" s="324"/>
      <c r="U19" s="324"/>
      <c r="V19" s="298"/>
    </row>
    <row r="20" spans="1:22" ht="22.5" customHeight="1">
      <c r="A20" s="340">
        <v>7</v>
      </c>
      <c r="B20" s="342">
        <f>'★基礎情報入力'!L64</f>
        <v>0</v>
      </c>
      <c r="C20" s="425" t="s">
        <v>166</v>
      </c>
      <c r="D20" s="344">
        <f>ROUNDDOWN('★基礎情報入力'!L70/1000,0)</f>
        <v>0</v>
      </c>
      <c r="E20" s="348" t="s">
        <v>97</v>
      </c>
      <c r="F20" s="298">
        <f>IF((D20&lt;=C20),D20,C20)</f>
        <v>0</v>
      </c>
      <c r="G20" s="326">
        <f>ROUNDDOWN('★基礎情報入力'!D71/1000,0)</f>
        <v>0</v>
      </c>
      <c r="H20" s="327"/>
      <c r="I20" s="330">
        <f>ROUNDDOWN('★基礎情報入力'!D72/1000,0)</f>
        <v>0</v>
      </c>
      <c r="J20" s="331"/>
      <c r="K20" s="327"/>
      <c r="L20" s="428">
        <f>IF(ISERROR(G20/F20),"",(G20/F20))</f>
      </c>
      <c r="M20" s="336">
        <f>IF(ISERROR((1/3)-((G20/F20)/4)),"",((1/3)-((G20/F20)/4)))</f>
      </c>
      <c r="N20" s="338"/>
      <c r="O20" s="318" t="s">
        <v>222</v>
      </c>
      <c r="P20" s="318" t="s">
        <v>97</v>
      </c>
      <c r="Q20" s="320">
        <f>IF(M20&gt;=1/6,M20,1/6)</f>
      </c>
      <c r="R20" s="298">
        <f>IF(ISERROR(ROUNDDOWN(F20*Q20,0)),"",(ROUNDDOWN(F20*Q20,0)))</f>
      </c>
      <c r="S20" s="322">
        <f>SUM(I20,R20)</f>
        <v>0</v>
      </c>
      <c r="T20" s="324">
        <f>ROUNDDOWN(F20*1/2,0)</f>
        <v>0</v>
      </c>
      <c r="U20" s="324">
        <f>IF(0&lt;=S20-T20,S20-T20,0)</f>
        <v>0</v>
      </c>
      <c r="V20" s="298">
        <f>IF(ISERROR(IF(0&lt;=R20-U20,R20-U20,0)),"",(IF(0&lt;=R20-U20,R20-U20,0)))</f>
      </c>
    </row>
    <row r="21" spans="1:22" ht="22.5" customHeight="1">
      <c r="A21" s="340"/>
      <c r="B21" s="342"/>
      <c r="C21" s="425"/>
      <c r="D21" s="344"/>
      <c r="E21" s="348"/>
      <c r="F21" s="298"/>
      <c r="G21" s="326"/>
      <c r="H21" s="327"/>
      <c r="I21" s="330"/>
      <c r="J21" s="331"/>
      <c r="K21" s="327"/>
      <c r="L21" s="427"/>
      <c r="M21" s="336"/>
      <c r="N21" s="338"/>
      <c r="O21" s="318"/>
      <c r="P21" s="318"/>
      <c r="Q21" s="320"/>
      <c r="R21" s="298"/>
      <c r="S21" s="322"/>
      <c r="T21" s="324"/>
      <c r="U21" s="324"/>
      <c r="V21" s="298"/>
    </row>
    <row r="22" spans="1:22" ht="22.5" customHeight="1">
      <c r="A22" s="340">
        <v>8</v>
      </c>
      <c r="B22" s="342">
        <f>'★基礎情報入力'!L73</f>
        <v>0</v>
      </c>
      <c r="C22" s="425" t="s">
        <v>166</v>
      </c>
      <c r="D22" s="344">
        <f>ROUNDDOWN('★基礎情報入力'!L79/1000,0)</f>
        <v>0</v>
      </c>
      <c r="E22" s="348" t="s">
        <v>97</v>
      </c>
      <c r="F22" s="298">
        <f>IF((D22&lt;=C22),D22,C22)</f>
        <v>0</v>
      </c>
      <c r="G22" s="326">
        <f>ROUNDDOWN('★基礎情報入力'!D80/1000,0)</f>
        <v>0</v>
      </c>
      <c r="H22" s="327"/>
      <c r="I22" s="330">
        <f>ROUNDDOWN('★基礎情報入力'!D81/1000,0)</f>
        <v>0</v>
      </c>
      <c r="J22" s="331"/>
      <c r="K22" s="327"/>
      <c r="L22" s="428">
        <f>IF(ISERROR(G22/F22),"",(G22/F22))</f>
      </c>
      <c r="M22" s="336">
        <f>IF(ISERROR((1/3)-((G22/F22)/4)),"",((1/3)-((G22/F22)/4)))</f>
      </c>
      <c r="N22" s="338"/>
      <c r="O22" s="318" t="s">
        <v>222</v>
      </c>
      <c r="P22" s="318" t="s">
        <v>97</v>
      </c>
      <c r="Q22" s="320">
        <f>IF(M22&gt;=1/6,M22,1/6)</f>
      </c>
      <c r="R22" s="298">
        <f>IF(ISERROR(ROUNDDOWN(F22*Q22,0)),"",(ROUNDDOWN(F22*Q22,0)))</f>
      </c>
      <c r="S22" s="322">
        <f>SUM(I22,R22)</f>
        <v>0</v>
      </c>
      <c r="T22" s="324">
        <f>ROUNDDOWN(F22*1/2,0)</f>
        <v>0</v>
      </c>
      <c r="U22" s="324">
        <f>IF(0&lt;=S22-T22,S22-T22,0)</f>
        <v>0</v>
      </c>
      <c r="V22" s="298">
        <f>IF(ISERROR(IF(0&lt;=R22-U22,R22-U22,0)),"",(IF(0&lt;=R22-U22,R22-U22,0)))</f>
      </c>
    </row>
    <row r="23" spans="1:22" ht="22.5" customHeight="1">
      <c r="A23" s="340"/>
      <c r="B23" s="342"/>
      <c r="C23" s="425"/>
      <c r="D23" s="344"/>
      <c r="E23" s="348"/>
      <c r="F23" s="298"/>
      <c r="G23" s="326"/>
      <c r="H23" s="327"/>
      <c r="I23" s="330"/>
      <c r="J23" s="331"/>
      <c r="K23" s="327"/>
      <c r="L23" s="427"/>
      <c r="M23" s="336"/>
      <c r="N23" s="338"/>
      <c r="O23" s="318"/>
      <c r="P23" s="318"/>
      <c r="Q23" s="320"/>
      <c r="R23" s="298"/>
      <c r="S23" s="322"/>
      <c r="T23" s="324"/>
      <c r="U23" s="324"/>
      <c r="V23" s="298"/>
    </row>
    <row r="24" spans="1:22" ht="22.5" customHeight="1">
      <c r="A24" s="340">
        <v>9</v>
      </c>
      <c r="B24" s="342">
        <f>'★基礎情報入力'!L82</f>
        <v>0</v>
      </c>
      <c r="C24" s="425" t="s">
        <v>166</v>
      </c>
      <c r="D24" s="344">
        <f>ROUNDDOWN('★基礎情報入力'!L88/1000,0)</f>
        <v>0</v>
      </c>
      <c r="E24" s="348" t="s">
        <v>97</v>
      </c>
      <c r="F24" s="298">
        <f>IF((D24&lt;=C24),D24,C24)</f>
        <v>0</v>
      </c>
      <c r="G24" s="326">
        <f>ROUNDDOWN('★基礎情報入力'!D89/1000,0)</f>
        <v>0</v>
      </c>
      <c r="H24" s="327"/>
      <c r="I24" s="330">
        <f>ROUNDDOWN('★基礎情報入力'!D90/1000,0)</f>
        <v>0</v>
      </c>
      <c r="J24" s="331"/>
      <c r="K24" s="327"/>
      <c r="L24" s="428">
        <f>IF(ISERROR(G24/F24),"",(G24/F24))</f>
      </c>
      <c r="M24" s="336">
        <f>IF(ISERROR((1/3)-((G24/F24)/4)),"",((1/3)-((G24/F24)/4)))</f>
      </c>
      <c r="N24" s="338"/>
      <c r="O24" s="318" t="s">
        <v>222</v>
      </c>
      <c r="P24" s="318" t="s">
        <v>97</v>
      </c>
      <c r="Q24" s="320">
        <f>IF(M24&gt;=1/6,M24,1/6)</f>
      </c>
      <c r="R24" s="298">
        <f>IF(ISERROR(ROUNDDOWN(F24*Q24,0)),"",(ROUNDDOWN(F24*Q24,0)))</f>
      </c>
      <c r="S24" s="322">
        <f>SUM(I24,R24)</f>
        <v>0</v>
      </c>
      <c r="T24" s="324">
        <f>ROUNDDOWN(F24*1/2,0)</f>
        <v>0</v>
      </c>
      <c r="U24" s="324">
        <f>IF(0&lt;=S24-T24,S24-T24,0)</f>
        <v>0</v>
      </c>
      <c r="V24" s="298">
        <f>IF(ISERROR(IF(0&lt;=R24-U24,R24-U24,0)),"",(IF(0&lt;=R24-U24,R24-U24,0)))</f>
      </c>
    </row>
    <row r="25" spans="1:22" ht="22.5" customHeight="1">
      <c r="A25" s="340"/>
      <c r="B25" s="342"/>
      <c r="C25" s="425"/>
      <c r="D25" s="344"/>
      <c r="E25" s="348"/>
      <c r="F25" s="298"/>
      <c r="G25" s="326"/>
      <c r="H25" s="327"/>
      <c r="I25" s="330"/>
      <c r="J25" s="331"/>
      <c r="K25" s="327"/>
      <c r="L25" s="427"/>
      <c r="M25" s="336"/>
      <c r="N25" s="338"/>
      <c r="O25" s="318"/>
      <c r="P25" s="318"/>
      <c r="Q25" s="320"/>
      <c r="R25" s="298"/>
      <c r="S25" s="322"/>
      <c r="T25" s="324"/>
      <c r="U25" s="324"/>
      <c r="V25" s="298"/>
    </row>
    <row r="26" spans="1:22" ht="22.5" customHeight="1">
      <c r="A26" s="340">
        <v>10</v>
      </c>
      <c r="B26" s="342">
        <f>'★基礎情報入力'!L91</f>
        <v>0</v>
      </c>
      <c r="C26" s="425" t="s">
        <v>166</v>
      </c>
      <c r="D26" s="344">
        <f>ROUNDDOWN('★基礎情報入力'!L97/1000,0)</f>
        <v>0</v>
      </c>
      <c r="E26" s="348" t="s">
        <v>97</v>
      </c>
      <c r="F26" s="298">
        <f>IF((D26&lt;=C26),D26,C26)</f>
        <v>0</v>
      </c>
      <c r="G26" s="326">
        <f>ROUNDDOWN('★基礎情報入力'!D98/1000,0)</f>
        <v>0</v>
      </c>
      <c r="H26" s="327"/>
      <c r="I26" s="330">
        <f>ROUNDDOWN('★基礎情報入力'!D99/1000,0)</f>
        <v>0</v>
      </c>
      <c r="J26" s="331"/>
      <c r="K26" s="327"/>
      <c r="L26" s="428">
        <f>IF(ISERROR(G26/F26),"",(G26/F26))</f>
      </c>
      <c r="M26" s="336">
        <f>IF(ISERROR((1/3)-((G26/F26)/4)),"",((1/3)-((G26/F26)/4)))</f>
      </c>
      <c r="N26" s="338"/>
      <c r="O26" s="318" t="s">
        <v>222</v>
      </c>
      <c r="P26" s="318" t="s">
        <v>97</v>
      </c>
      <c r="Q26" s="320">
        <f>IF(M26&gt;=1/6,M26,1/6)</f>
      </c>
      <c r="R26" s="298">
        <f>IF(ISERROR(ROUNDDOWN(F26*Q26,0)),"",(ROUNDDOWN(F26*Q26,0)))</f>
      </c>
      <c r="S26" s="322">
        <f>SUM(I26,R26)</f>
        <v>0</v>
      </c>
      <c r="T26" s="324">
        <f>ROUNDDOWN(F26*1/2,0)</f>
        <v>0</v>
      </c>
      <c r="U26" s="324">
        <f>IF(0&lt;=S26-T26,S26-T26,0)</f>
        <v>0</v>
      </c>
      <c r="V26" s="298">
        <f>IF(ISERROR(IF(0&lt;=R26-U26,R26-U26,0)),"",(IF(0&lt;=R26-U26,R26-U26,0)))</f>
      </c>
    </row>
    <row r="27" spans="1:22" ht="22.5" customHeight="1" thickBot="1">
      <c r="A27" s="341"/>
      <c r="B27" s="343"/>
      <c r="C27" s="429"/>
      <c r="D27" s="345"/>
      <c r="E27" s="349"/>
      <c r="F27" s="299"/>
      <c r="G27" s="328"/>
      <c r="H27" s="329"/>
      <c r="I27" s="332"/>
      <c r="J27" s="333"/>
      <c r="K27" s="329"/>
      <c r="L27" s="430"/>
      <c r="M27" s="337"/>
      <c r="N27" s="339"/>
      <c r="O27" s="319"/>
      <c r="P27" s="319"/>
      <c r="Q27" s="321"/>
      <c r="R27" s="299"/>
      <c r="S27" s="323"/>
      <c r="T27" s="325"/>
      <c r="U27" s="325"/>
      <c r="V27" s="299"/>
    </row>
    <row r="28" spans="1:22" ht="22.5" customHeight="1">
      <c r="A28" s="300"/>
      <c r="B28" s="302" t="s">
        <v>125</v>
      </c>
      <c r="C28" s="306"/>
      <c r="D28" s="304"/>
      <c r="E28" s="290"/>
      <c r="F28" s="286">
        <f aca="true" t="shared" si="0" ref="F28:K28">SUM(F8:F27)</f>
        <v>0</v>
      </c>
      <c r="G28" s="308">
        <f t="shared" si="0"/>
        <v>0</v>
      </c>
      <c r="H28" s="309">
        <f t="shared" si="0"/>
        <v>0</v>
      </c>
      <c r="I28" s="312">
        <f t="shared" si="0"/>
        <v>0</v>
      </c>
      <c r="J28" s="313">
        <f t="shared" si="0"/>
        <v>0</v>
      </c>
      <c r="K28" s="309">
        <f t="shared" si="0"/>
        <v>0</v>
      </c>
      <c r="L28" s="316"/>
      <c r="M28" s="288"/>
      <c r="N28" s="290"/>
      <c r="O28" s="292"/>
      <c r="P28" s="292"/>
      <c r="Q28" s="294"/>
      <c r="R28" s="296"/>
      <c r="S28" s="282"/>
      <c r="T28" s="284"/>
      <c r="U28" s="284"/>
      <c r="V28" s="286">
        <f>SUM(V8:V27)</f>
        <v>0</v>
      </c>
    </row>
    <row r="29" spans="1:22" ht="22.5" customHeight="1" thickBot="1">
      <c r="A29" s="301"/>
      <c r="B29" s="303"/>
      <c r="C29" s="307"/>
      <c r="D29" s="305"/>
      <c r="E29" s="291"/>
      <c r="F29" s="287"/>
      <c r="G29" s="310"/>
      <c r="H29" s="311"/>
      <c r="I29" s="314"/>
      <c r="J29" s="315"/>
      <c r="K29" s="311"/>
      <c r="L29" s="317"/>
      <c r="M29" s="289"/>
      <c r="N29" s="291"/>
      <c r="O29" s="293"/>
      <c r="P29" s="293"/>
      <c r="Q29" s="295"/>
      <c r="R29" s="297"/>
      <c r="S29" s="283"/>
      <c r="T29" s="285"/>
      <c r="U29" s="285"/>
      <c r="V29" s="287"/>
    </row>
    <row r="30" ht="30" customHeight="1"/>
    <row r="31" ht="13.5">
      <c r="A31" s="80" t="s">
        <v>162</v>
      </c>
    </row>
    <row r="32" ht="13.5">
      <c r="B32" s="80" t="s">
        <v>171</v>
      </c>
    </row>
    <row r="33" ht="13.5">
      <c r="B33" s="80" t="s">
        <v>172</v>
      </c>
    </row>
    <row r="34" ht="13.5">
      <c r="B34" s="79" t="s">
        <v>113</v>
      </c>
    </row>
    <row r="35" ht="13.5">
      <c r="B35" s="79" t="s">
        <v>114</v>
      </c>
    </row>
    <row r="36" ht="13.5">
      <c r="B36" s="79" t="s">
        <v>115</v>
      </c>
    </row>
    <row r="37" ht="13.5">
      <c r="B37" s="79" t="s">
        <v>116</v>
      </c>
    </row>
    <row r="38" ht="13.5">
      <c r="B38" s="79" t="s">
        <v>117</v>
      </c>
    </row>
  </sheetData>
  <sheetProtection/>
  <mergeCells count="231">
    <mergeCell ref="V28:V29"/>
    <mergeCell ref="P28:P29"/>
    <mergeCell ref="Q28:Q29"/>
    <mergeCell ref="R28:R29"/>
    <mergeCell ref="S28:S29"/>
    <mergeCell ref="T28:T29"/>
    <mergeCell ref="U28:U29"/>
    <mergeCell ref="G28:H29"/>
    <mergeCell ref="I28:K29"/>
    <mergeCell ref="L28:L29"/>
    <mergeCell ref="M28:M29"/>
    <mergeCell ref="N28:N29"/>
    <mergeCell ref="O28:O29"/>
    <mergeCell ref="S26:S27"/>
    <mergeCell ref="T26:T27"/>
    <mergeCell ref="U26:U27"/>
    <mergeCell ref="V26:V27"/>
    <mergeCell ref="A28:A29"/>
    <mergeCell ref="B28:B29"/>
    <mergeCell ref="D28:D29"/>
    <mergeCell ref="C28:C29"/>
    <mergeCell ref="E28:E29"/>
    <mergeCell ref="F28:F29"/>
    <mergeCell ref="M26:M27"/>
    <mergeCell ref="N26:N27"/>
    <mergeCell ref="O26:O27"/>
    <mergeCell ref="P26:P27"/>
    <mergeCell ref="Q26:Q27"/>
    <mergeCell ref="R26:R27"/>
    <mergeCell ref="V24:V25"/>
    <mergeCell ref="A26:A27"/>
    <mergeCell ref="B26:B27"/>
    <mergeCell ref="D26:D27"/>
    <mergeCell ref="C26:C27"/>
    <mergeCell ref="E26:E27"/>
    <mergeCell ref="F26:F27"/>
    <mergeCell ref="G26:H27"/>
    <mergeCell ref="I26:K27"/>
    <mergeCell ref="L26:L27"/>
    <mergeCell ref="P24:P25"/>
    <mergeCell ref="Q24:Q25"/>
    <mergeCell ref="R24:R25"/>
    <mergeCell ref="S24:S25"/>
    <mergeCell ref="T24:T25"/>
    <mergeCell ref="U24:U25"/>
    <mergeCell ref="G24:H25"/>
    <mergeCell ref="I24:K25"/>
    <mergeCell ref="L24:L25"/>
    <mergeCell ref="M24:M25"/>
    <mergeCell ref="N24:N25"/>
    <mergeCell ref="O24:O25"/>
    <mergeCell ref="S22:S23"/>
    <mergeCell ref="T22:T23"/>
    <mergeCell ref="U22:U23"/>
    <mergeCell ref="V22:V23"/>
    <mergeCell ref="A24:A25"/>
    <mergeCell ref="B24:B25"/>
    <mergeCell ref="D24:D25"/>
    <mergeCell ref="C24:C25"/>
    <mergeCell ref="E24:E25"/>
    <mergeCell ref="F24:F25"/>
    <mergeCell ref="M22:M23"/>
    <mergeCell ref="N22:N23"/>
    <mergeCell ref="O22:O23"/>
    <mergeCell ref="P22:P23"/>
    <mergeCell ref="Q22:Q23"/>
    <mergeCell ref="R22:R23"/>
    <mergeCell ref="V20:V21"/>
    <mergeCell ref="A22:A23"/>
    <mergeCell ref="B22:B23"/>
    <mergeCell ref="D22:D23"/>
    <mergeCell ref="C22:C23"/>
    <mergeCell ref="E22:E23"/>
    <mergeCell ref="F22:F23"/>
    <mergeCell ref="G22:H23"/>
    <mergeCell ref="I22:K23"/>
    <mergeCell ref="L22:L23"/>
    <mergeCell ref="P20:P21"/>
    <mergeCell ref="Q20:Q21"/>
    <mergeCell ref="R20:R21"/>
    <mergeCell ref="S20:S21"/>
    <mergeCell ref="T20:T21"/>
    <mergeCell ref="U20:U21"/>
    <mergeCell ref="G20:H21"/>
    <mergeCell ref="I20:K21"/>
    <mergeCell ref="L20:L21"/>
    <mergeCell ref="M20:M21"/>
    <mergeCell ref="N20:N21"/>
    <mergeCell ref="O20:O21"/>
    <mergeCell ref="S18:S19"/>
    <mergeCell ref="T18:T19"/>
    <mergeCell ref="U18:U19"/>
    <mergeCell ref="V18:V19"/>
    <mergeCell ref="A20:A21"/>
    <mergeCell ref="B20:B21"/>
    <mergeCell ref="D20:D21"/>
    <mergeCell ref="C20:C21"/>
    <mergeCell ref="E20:E21"/>
    <mergeCell ref="F20:F21"/>
    <mergeCell ref="M18:M19"/>
    <mergeCell ref="N18:N19"/>
    <mergeCell ref="O18:O19"/>
    <mergeCell ref="P18:P19"/>
    <mergeCell ref="Q18:Q19"/>
    <mergeCell ref="R18:R19"/>
    <mergeCell ref="V16:V17"/>
    <mergeCell ref="A18:A19"/>
    <mergeCell ref="B18:B19"/>
    <mergeCell ref="D18:D19"/>
    <mergeCell ref="C18:C19"/>
    <mergeCell ref="E18:E19"/>
    <mergeCell ref="F18:F19"/>
    <mergeCell ref="G18:H19"/>
    <mergeCell ref="I18:K19"/>
    <mergeCell ref="L18:L19"/>
    <mergeCell ref="P16:P17"/>
    <mergeCell ref="Q16:Q17"/>
    <mergeCell ref="R16:R17"/>
    <mergeCell ref="S16:S17"/>
    <mergeCell ref="T16:T17"/>
    <mergeCell ref="U16:U17"/>
    <mergeCell ref="G16:H17"/>
    <mergeCell ref="I16:K17"/>
    <mergeCell ref="L16:L17"/>
    <mergeCell ref="M16:M17"/>
    <mergeCell ref="N16:N17"/>
    <mergeCell ref="O16:O17"/>
    <mergeCell ref="S14:S15"/>
    <mergeCell ref="T14:T15"/>
    <mergeCell ref="U14:U15"/>
    <mergeCell ref="V14:V15"/>
    <mergeCell ref="A16:A17"/>
    <mergeCell ref="B16:B17"/>
    <mergeCell ref="D16:D17"/>
    <mergeCell ref="C16:C17"/>
    <mergeCell ref="E16:E17"/>
    <mergeCell ref="F16:F17"/>
    <mergeCell ref="M14:M15"/>
    <mergeCell ref="N14:N15"/>
    <mergeCell ref="O14:O15"/>
    <mergeCell ref="P14:P15"/>
    <mergeCell ref="Q14:Q15"/>
    <mergeCell ref="R14:R15"/>
    <mergeCell ref="V12:V13"/>
    <mergeCell ref="A14:A15"/>
    <mergeCell ref="B14:B15"/>
    <mergeCell ref="D14:D15"/>
    <mergeCell ref="C14:C15"/>
    <mergeCell ref="E14:E15"/>
    <mergeCell ref="F14:F15"/>
    <mergeCell ref="G14:H15"/>
    <mergeCell ref="I14:K15"/>
    <mergeCell ref="L14:L15"/>
    <mergeCell ref="P12:P13"/>
    <mergeCell ref="Q12:Q13"/>
    <mergeCell ref="R12:R13"/>
    <mergeCell ref="S12:S13"/>
    <mergeCell ref="T12:T13"/>
    <mergeCell ref="U12:U13"/>
    <mergeCell ref="G12:H13"/>
    <mergeCell ref="I12:K13"/>
    <mergeCell ref="L12:L13"/>
    <mergeCell ref="M12:M13"/>
    <mergeCell ref="N12:N13"/>
    <mergeCell ref="O12:O13"/>
    <mergeCell ref="S10:S11"/>
    <mergeCell ref="T10:T11"/>
    <mergeCell ref="U10:U11"/>
    <mergeCell ref="V10:V11"/>
    <mergeCell ref="A12:A13"/>
    <mergeCell ref="B12:B13"/>
    <mergeCell ref="D12:D13"/>
    <mergeCell ref="C12:C13"/>
    <mergeCell ref="E12:E13"/>
    <mergeCell ref="F12:F13"/>
    <mergeCell ref="M10:M11"/>
    <mergeCell ref="N10:N11"/>
    <mergeCell ref="O10:O11"/>
    <mergeCell ref="P10:P11"/>
    <mergeCell ref="Q10:Q11"/>
    <mergeCell ref="R10:R11"/>
    <mergeCell ref="V8:V9"/>
    <mergeCell ref="A10:A11"/>
    <mergeCell ref="B10:B11"/>
    <mergeCell ref="D10:D11"/>
    <mergeCell ref="C10:C11"/>
    <mergeCell ref="E10:E11"/>
    <mergeCell ref="F10:F11"/>
    <mergeCell ref="G10:H11"/>
    <mergeCell ref="I10:K11"/>
    <mergeCell ref="L10:L11"/>
    <mergeCell ref="P8:P9"/>
    <mergeCell ref="Q8:Q9"/>
    <mergeCell ref="R8:R9"/>
    <mergeCell ref="S8:S9"/>
    <mergeCell ref="T8:T9"/>
    <mergeCell ref="U8:U9"/>
    <mergeCell ref="G8:H9"/>
    <mergeCell ref="I8:K9"/>
    <mergeCell ref="L8:L9"/>
    <mergeCell ref="M8:M9"/>
    <mergeCell ref="N8:N9"/>
    <mergeCell ref="O8:O9"/>
    <mergeCell ref="A8:A9"/>
    <mergeCell ref="B8:B9"/>
    <mergeCell ref="D8:D9"/>
    <mergeCell ref="C8:C9"/>
    <mergeCell ref="E8:E9"/>
    <mergeCell ref="F8:F9"/>
    <mergeCell ref="S6:S7"/>
    <mergeCell ref="T6:T7"/>
    <mergeCell ref="U6:U7"/>
    <mergeCell ref="V6:V7"/>
    <mergeCell ref="G7:H7"/>
    <mergeCell ref="I7:K7"/>
    <mergeCell ref="G5:L5"/>
    <mergeCell ref="M5:V5"/>
    <mergeCell ref="G6:K6"/>
    <mergeCell ref="L6:L7"/>
    <mergeCell ref="M6:M7"/>
    <mergeCell ref="N6:N7"/>
    <mergeCell ref="O6:O7"/>
    <mergeCell ref="P6:P7"/>
    <mergeCell ref="Q6:Q7"/>
    <mergeCell ref="R6:R7"/>
    <mergeCell ref="A5:A7"/>
    <mergeCell ref="B5:B7"/>
    <mergeCell ref="D5:D7"/>
    <mergeCell ref="C5:C7"/>
    <mergeCell ref="E5:E7"/>
    <mergeCell ref="F5:F7"/>
  </mergeCells>
  <printOptions/>
  <pageMargins left="0.5118110236220472" right="0.11811023622047245" top="0.7480314960629921" bottom="0.5511811023622047" header="0.31496062992125984" footer="0.31496062992125984"/>
  <pageSetup horizontalDpi="600" verticalDpi="600" orientation="landscape" paperSize="9" scale="68" r:id="rId2"/>
  <drawing r:id="rId1"/>
</worksheet>
</file>

<file path=xl/worksheets/sheet15.xml><?xml version="1.0" encoding="utf-8"?>
<worksheet xmlns="http://schemas.openxmlformats.org/spreadsheetml/2006/main" xmlns:r="http://schemas.openxmlformats.org/officeDocument/2006/relationships">
  <sheetPr>
    <tabColor rgb="FFFFC000"/>
  </sheetPr>
  <dimension ref="A1:V29"/>
  <sheetViews>
    <sheetView view="pageBreakPreview" zoomScaleSheetLayoutView="100" zoomScalePageLayoutView="0" workbookViewId="0" topLeftCell="A1">
      <selection activeCell="I1" sqref="I1"/>
    </sheetView>
  </sheetViews>
  <sheetFormatPr defaultColWidth="12.57421875" defaultRowHeight="15"/>
  <cols>
    <col min="1" max="1" width="3.57421875" style="51" customWidth="1"/>
    <col min="2" max="2" width="15.57421875" style="51" customWidth="1"/>
    <col min="3" max="4" width="12.57421875" style="51" customWidth="1"/>
    <col min="5" max="5" width="3.57421875" style="51" customWidth="1"/>
    <col min="6" max="6" width="12.57421875" style="51" customWidth="1"/>
    <col min="7" max="7" width="3.57421875" style="51" customWidth="1"/>
    <col min="8" max="8" width="9.57421875" style="51" customWidth="1"/>
    <col min="9" max="10" width="3.57421875" style="51" customWidth="1"/>
    <col min="11" max="11" width="6.57421875" style="51" customWidth="1"/>
    <col min="12" max="13" width="12.57421875" style="51" customWidth="1"/>
    <col min="14" max="14" width="3.57421875" style="51" hidden="1" customWidth="1"/>
    <col min="15" max="15" width="12.57421875" style="51" customWidth="1"/>
    <col min="16" max="16" width="3.57421875" style="51" customWidth="1"/>
    <col min="17" max="22" width="12.57421875" style="51" customWidth="1"/>
    <col min="23" max="16384" width="12.57421875" style="51" customWidth="1"/>
  </cols>
  <sheetData>
    <row r="1" ht="30" customHeight="1">
      <c r="A1" s="80" t="s">
        <v>159</v>
      </c>
    </row>
    <row r="2" ht="15" customHeight="1"/>
    <row r="3" ht="30" customHeight="1">
      <c r="A3" s="80" t="s">
        <v>132</v>
      </c>
    </row>
    <row r="4" ht="15" customHeight="1" thickBot="1">
      <c r="V4" s="81" t="s">
        <v>19</v>
      </c>
    </row>
    <row r="5" spans="1:22" ht="30" customHeight="1" thickBot="1">
      <c r="A5" s="350" t="s">
        <v>123</v>
      </c>
      <c r="B5" s="357" t="s">
        <v>122</v>
      </c>
      <c r="C5" s="399" t="s">
        <v>192</v>
      </c>
      <c r="D5" s="390" t="s">
        <v>196</v>
      </c>
      <c r="E5" s="390"/>
      <c r="F5" s="400" t="s">
        <v>84</v>
      </c>
      <c r="G5" s="403" t="s">
        <v>85</v>
      </c>
      <c r="H5" s="404"/>
      <c r="I5" s="404"/>
      <c r="J5" s="404"/>
      <c r="K5" s="404"/>
      <c r="L5" s="405"/>
      <c r="M5" s="406" t="s">
        <v>86</v>
      </c>
      <c r="N5" s="407"/>
      <c r="O5" s="407"/>
      <c r="P5" s="407"/>
      <c r="Q5" s="407"/>
      <c r="R5" s="407"/>
      <c r="S5" s="407"/>
      <c r="T5" s="407"/>
      <c r="U5" s="407"/>
      <c r="V5" s="408"/>
    </row>
    <row r="6" spans="1:22" ht="22.5" customHeight="1">
      <c r="A6" s="351"/>
      <c r="B6" s="358"/>
      <c r="C6" s="351"/>
      <c r="D6" s="398"/>
      <c r="E6" s="398"/>
      <c r="F6" s="401"/>
      <c r="G6" s="377" t="s">
        <v>87</v>
      </c>
      <c r="H6" s="378"/>
      <c r="I6" s="378"/>
      <c r="J6" s="378"/>
      <c r="K6" s="379"/>
      <c r="L6" s="400" t="s">
        <v>88</v>
      </c>
      <c r="M6" s="439" t="s">
        <v>134</v>
      </c>
      <c r="N6" s="441"/>
      <c r="O6" s="443" t="s">
        <v>135</v>
      </c>
      <c r="P6" s="443"/>
      <c r="Q6" s="445" t="s">
        <v>136</v>
      </c>
      <c r="R6" s="447" t="s">
        <v>137</v>
      </c>
      <c r="S6" s="431" t="s">
        <v>138</v>
      </c>
      <c r="T6" s="433" t="s">
        <v>139</v>
      </c>
      <c r="U6" s="435" t="s">
        <v>173</v>
      </c>
      <c r="V6" s="437" t="s">
        <v>141</v>
      </c>
    </row>
    <row r="7" spans="1:22" ht="22.5" customHeight="1" thickBot="1">
      <c r="A7" s="352"/>
      <c r="B7" s="303"/>
      <c r="C7" s="352"/>
      <c r="D7" s="391"/>
      <c r="E7" s="391"/>
      <c r="F7" s="402"/>
      <c r="G7" s="372"/>
      <c r="H7" s="373"/>
      <c r="I7" s="374" t="s">
        <v>96</v>
      </c>
      <c r="J7" s="375"/>
      <c r="K7" s="376"/>
      <c r="L7" s="402"/>
      <c r="M7" s="440"/>
      <c r="N7" s="442"/>
      <c r="O7" s="444"/>
      <c r="P7" s="444"/>
      <c r="Q7" s="446"/>
      <c r="R7" s="448"/>
      <c r="S7" s="432"/>
      <c r="T7" s="434"/>
      <c r="U7" s="436"/>
      <c r="V7" s="438"/>
    </row>
    <row r="8" spans="1:22" ht="22.5" customHeight="1">
      <c r="A8" s="353">
        <v>1</v>
      </c>
      <c r="B8" s="359">
        <f>'★基礎情報入力'!F10</f>
        <v>0</v>
      </c>
      <c r="C8" s="366">
        <f>ROUNDDOWN('★様式3-2-1 ﾛ（診断・要安全確認計画）'!F15/1000,0)</f>
        <v>0</v>
      </c>
      <c r="D8" s="365">
        <f>ROUNDDOWN('★様式3-2-1 ﾛ（診断・要安全確認計画）'!F18/1000,0)</f>
        <v>0</v>
      </c>
      <c r="E8" s="362" t="s">
        <v>97</v>
      </c>
      <c r="F8" s="354">
        <f>IF((D8&lt;=C8),D8,C8)</f>
        <v>0</v>
      </c>
      <c r="G8" s="368">
        <f>ROUNDDOWN('★基礎情報入力'!F17/1000,0)</f>
        <v>0</v>
      </c>
      <c r="H8" s="369"/>
      <c r="I8" s="370">
        <f>ROUNDDOWN('★基礎情報入力'!F18/1000,0)</f>
        <v>0</v>
      </c>
      <c r="J8" s="371"/>
      <c r="K8" s="369"/>
      <c r="L8" s="360">
        <f>IF(ISERROR(G8/F8),"",(G8/F8))</f>
      </c>
      <c r="M8" s="361">
        <f>IF(ISERROR(L8/4),"",(L8/4))</f>
      </c>
      <c r="N8" s="362" t="s">
        <v>143</v>
      </c>
      <c r="O8" s="363">
        <v>0.166666666666667</v>
      </c>
      <c r="P8" s="363" t="s">
        <v>97</v>
      </c>
      <c r="Q8" s="364">
        <f>IF(M8&gt;=O8,O8,M8)</f>
        <v>0.166666666666667</v>
      </c>
      <c r="R8" s="354">
        <f>IF(ISERROR(ROUNDDOWN(F8*Q8,0)),"",(ROUNDDOWN(F8*Q8,0)))</f>
        <v>0</v>
      </c>
      <c r="S8" s="355">
        <f>SUM(I8,R8)</f>
        <v>0</v>
      </c>
      <c r="T8" s="356">
        <f>ROUNDDOWN(F8*1/2,0)</f>
        <v>0</v>
      </c>
      <c r="U8" s="356">
        <f>IF(0&lt;=S8-T8,S8-T8,0)</f>
        <v>0</v>
      </c>
      <c r="V8" s="354">
        <f>IF(ISERROR(IF(0&lt;=R8-U8,R8-U8,0)),"",(IF(0&lt;=R8-U8,R8-U8,0)))</f>
        <v>0</v>
      </c>
    </row>
    <row r="9" spans="1:22" ht="22.5" customHeight="1">
      <c r="A9" s="340"/>
      <c r="B9" s="342"/>
      <c r="C9" s="346"/>
      <c r="D9" s="344"/>
      <c r="E9" s="338"/>
      <c r="F9" s="298"/>
      <c r="G9" s="326"/>
      <c r="H9" s="327"/>
      <c r="I9" s="330"/>
      <c r="J9" s="331"/>
      <c r="K9" s="327"/>
      <c r="L9" s="334"/>
      <c r="M9" s="336"/>
      <c r="N9" s="338"/>
      <c r="O9" s="318"/>
      <c r="P9" s="318"/>
      <c r="Q9" s="320"/>
      <c r="R9" s="298"/>
      <c r="S9" s="322"/>
      <c r="T9" s="324"/>
      <c r="U9" s="324"/>
      <c r="V9" s="298"/>
    </row>
    <row r="10" spans="1:22" ht="22.5" customHeight="1">
      <c r="A10" s="340">
        <v>2</v>
      </c>
      <c r="B10" s="342">
        <f>'★基礎情報入力'!F19</f>
        <v>0</v>
      </c>
      <c r="C10" s="346"/>
      <c r="D10" s="344"/>
      <c r="E10" s="338" t="s">
        <v>97</v>
      </c>
      <c r="F10" s="298">
        <f>IF((D10&lt;=C10),D10,C10)</f>
        <v>0</v>
      </c>
      <c r="G10" s="326">
        <f>ROUNDDOWN('★基礎情報入力'!F26/1000,0)</f>
        <v>0</v>
      </c>
      <c r="H10" s="327"/>
      <c r="I10" s="330">
        <f>ROUNDDOWN('★基礎情報入力'!F27/1000,0)</f>
        <v>0</v>
      </c>
      <c r="J10" s="331"/>
      <c r="K10" s="327"/>
      <c r="L10" s="334">
        <f>IF(ISERROR(G10/F10),"",(G10/F10))</f>
      </c>
      <c r="M10" s="336">
        <f>IF(ISERROR(L10/4),"",(L10/4))</f>
      </c>
      <c r="N10" s="338" t="s">
        <v>142</v>
      </c>
      <c r="O10" s="318">
        <v>0.166666666666667</v>
      </c>
      <c r="P10" s="318" t="s">
        <v>97</v>
      </c>
      <c r="Q10" s="320">
        <f>IF(M10&lt;=O10,M10,O10)</f>
        <v>0.166666666666667</v>
      </c>
      <c r="R10" s="298">
        <f>IF(ISERROR(ROUNDDOWN(F10*Q10,0)),"",(ROUNDDOWN(F10*Q10,0)))</f>
        <v>0</v>
      </c>
      <c r="S10" s="322">
        <f>SUM(I10,R10)</f>
        <v>0</v>
      </c>
      <c r="T10" s="324">
        <f>ROUNDDOWN(F10*1/2,0)</f>
        <v>0</v>
      </c>
      <c r="U10" s="324">
        <f>IF(0&lt;=S10-T10,S10-T10,0)</f>
        <v>0</v>
      </c>
      <c r="V10" s="298">
        <f>IF(ISERROR(IF(0&lt;=R10-U10,R10-U10,0)),"",(IF(0&lt;=R10-U10,R10-U10,0)))</f>
        <v>0</v>
      </c>
    </row>
    <row r="11" spans="1:22" ht="22.5" customHeight="1">
      <c r="A11" s="340"/>
      <c r="B11" s="342"/>
      <c r="C11" s="346"/>
      <c r="D11" s="344"/>
      <c r="E11" s="338"/>
      <c r="F11" s="298"/>
      <c r="G11" s="326"/>
      <c r="H11" s="327"/>
      <c r="I11" s="330"/>
      <c r="J11" s="331"/>
      <c r="K11" s="327"/>
      <c r="L11" s="334"/>
      <c r="M11" s="336"/>
      <c r="N11" s="338"/>
      <c r="O11" s="318"/>
      <c r="P11" s="318"/>
      <c r="Q11" s="320"/>
      <c r="R11" s="298"/>
      <c r="S11" s="322"/>
      <c r="T11" s="324"/>
      <c r="U11" s="324"/>
      <c r="V11" s="298"/>
    </row>
    <row r="12" spans="1:22" ht="22.5" customHeight="1">
      <c r="A12" s="340">
        <v>3</v>
      </c>
      <c r="B12" s="342">
        <f>'★基礎情報入力'!F28</f>
        <v>0</v>
      </c>
      <c r="C12" s="346"/>
      <c r="D12" s="344"/>
      <c r="E12" s="338" t="s">
        <v>97</v>
      </c>
      <c r="F12" s="298">
        <f>IF((D12&lt;=C12),D12,C12)</f>
        <v>0</v>
      </c>
      <c r="G12" s="326">
        <f>ROUNDDOWN('★基礎情報入力'!F35/1000,0)</f>
        <v>0</v>
      </c>
      <c r="H12" s="327"/>
      <c r="I12" s="330">
        <f>ROUNDDOWN('★基礎情報入力'!F36/1000,0)</f>
        <v>0</v>
      </c>
      <c r="J12" s="331"/>
      <c r="K12" s="327"/>
      <c r="L12" s="334">
        <f>IF(ISERROR(G12/F12),"",(G12/F12))</f>
      </c>
      <c r="M12" s="336">
        <f>IF(ISERROR(L12/4),"",(L12/4))</f>
      </c>
      <c r="N12" s="338" t="s">
        <v>142</v>
      </c>
      <c r="O12" s="318">
        <v>0.166666666666667</v>
      </c>
      <c r="P12" s="318" t="s">
        <v>97</v>
      </c>
      <c r="Q12" s="320">
        <f>IF(M12&lt;=O12,M12,O12)</f>
        <v>0.166666666666667</v>
      </c>
      <c r="R12" s="298">
        <f>IF(ISERROR(ROUNDDOWN(F12*Q12,0)),"",(ROUNDDOWN(F12*Q12,0)))</f>
        <v>0</v>
      </c>
      <c r="S12" s="322">
        <f>SUM(I12,R12)</f>
        <v>0</v>
      </c>
      <c r="T12" s="324">
        <f>ROUNDDOWN(F12*1/2,0)</f>
        <v>0</v>
      </c>
      <c r="U12" s="324">
        <f>IF(0&lt;=S12-T12,S12-T12,0)</f>
        <v>0</v>
      </c>
      <c r="V12" s="298">
        <f>IF(ISERROR(IF(0&lt;=R12-U12,R12-U12,0)),"",(IF(0&lt;=R12-U12,R12-U12,0)))</f>
        <v>0</v>
      </c>
    </row>
    <row r="13" spans="1:22" ht="22.5" customHeight="1">
      <c r="A13" s="340"/>
      <c r="B13" s="342"/>
      <c r="C13" s="346"/>
      <c r="D13" s="344"/>
      <c r="E13" s="338"/>
      <c r="F13" s="298"/>
      <c r="G13" s="326"/>
      <c r="H13" s="327"/>
      <c r="I13" s="330"/>
      <c r="J13" s="331"/>
      <c r="K13" s="327"/>
      <c r="L13" s="334"/>
      <c r="M13" s="336"/>
      <c r="N13" s="338"/>
      <c r="O13" s="318"/>
      <c r="P13" s="318"/>
      <c r="Q13" s="320"/>
      <c r="R13" s="298"/>
      <c r="S13" s="322"/>
      <c r="T13" s="324"/>
      <c r="U13" s="324"/>
      <c r="V13" s="298"/>
    </row>
    <row r="14" spans="1:22" ht="22.5" customHeight="1">
      <c r="A14" s="340">
        <v>4</v>
      </c>
      <c r="B14" s="342">
        <f>'★基礎情報入力'!F37</f>
        <v>0</v>
      </c>
      <c r="C14" s="346"/>
      <c r="D14" s="344"/>
      <c r="E14" s="338" t="s">
        <v>97</v>
      </c>
      <c r="F14" s="298">
        <f>IF((D14&lt;=C14),D14,C14)</f>
        <v>0</v>
      </c>
      <c r="G14" s="326">
        <f>ROUNDDOWN('★基礎情報入力'!F44/1000,0)</f>
        <v>0</v>
      </c>
      <c r="H14" s="327"/>
      <c r="I14" s="330">
        <f>ROUNDDOWN('★基礎情報入力'!F45/1000,0)</f>
        <v>0</v>
      </c>
      <c r="J14" s="331"/>
      <c r="K14" s="327"/>
      <c r="L14" s="334">
        <f>IF(ISERROR(G14/F14),"",(G14/F14))</f>
      </c>
      <c r="M14" s="336">
        <f>IF(ISERROR(L14/4),"",(L14/4))</f>
      </c>
      <c r="N14" s="338" t="s">
        <v>142</v>
      </c>
      <c r="O14" s="318">
        <v>0.166666666666667</v>
      </c>
      <c r="P14" s="318" t="s">
        <v>97</v>
      </c>
      <c r="Q14" s="320">
        <f>IF(M14&lt;=O14,M14,O14)</f>
        <v>0.166666666666667</v>
      </c>
      <c r="R14" s="298">
        <f>IF(ISERROR(ROUNDDOWN(F14*Q14,0)),"",(ROUNDDOWN(F14*Q14,0)))</f>
        <v>0</v>
      </c>
      <c r="S14" s="322">
        <f>SUM(I14,R14)</f>
        <v>0</v>
      </c>
      <c r="T14" s="324">
        <f>ROUNDDOWN(F14*1/2,0)</f>
        <v>0</v>
      </c>
      <c r="U14" s="324">
        <f>IF(0&lt;=S14-T14,S14-T14,0)</f>
        <v>0</v>
      </c>
      <c r="V14" s="298">
        <f>IF(ISERROR(IF(0&lt;=R14-U14,R14-U14,0)),"",(IF(0&lt;=R14-U14,R14-U14,0)))</f>
        <v>0</v>
      </c>
    </row>
    <row r="15" spans="1:22" ht="22.5" customHeight="1">
      <c r="A15" s="340"/>
      <c r="B15" s="342"/>
      <c r="C15" s="346"/>
      <c r="D15" s="344"/>
      <c r="E15" s="338"/>
      <c r="F15" s="298"/>
      <c r="G15" s="326"/>
      <c r="H15" s="327"/>
      <c r="I15" s="330"/>
      <c r="J15" s="331"/>
      <c r="K15" s="327"/>
      <c r="L15" s="334"/>
      <c r="M15" s="336"/>
      <c r="N15" s="338"/>
      <c r="O15" s="318"/>
      <c r="P15" s="318"/>
      <c r="Q15" s="320"/>
      <c r="R15" s="298"/>
      <c r="S15" s="322"/>
      <c r="T15" s="324"/>
      <c r="U15" s="324"/>
      <c r="V15" s="298"/>
    </row>
    <row r="16" spans="1:22" ht="22.5" customHeight="1">
      <c r="A16" s="340">
        <v>5</v>
      </c>
      <c r="B16" s="342">
        <f>'★基礎情報入力'!F46</f>
        <v>0</v>
      </c>
      <c r="C16" s="346"/>
      <c r="D16" s="344"/>
      <c r="E16" s="338" t="s">
        <v>97</v>
      </c>
      <c r="F16" s="298">
        <f>IF((D16&lt;=C16),D16,C16)</f>
        <v>0</v>
      </c>
      <c r="G16" s="326">
        <f>ROUNDDOWN('★基礎情報入力'!F53/1000,0)</f>
        <v>0</v>
      </c>
      <c r="H16" s="327"/>
      <c r="I16" s="330">
        <f>ROUNDDOWN('★基礎情報入力'!F54/1000,0)</f>
        <v>0</v>
      </c>
      <c r="J16" s="331"/>
      <c r="K16" s="327"/>
      <c r="L16" s="334">
        <f>IF(ISERROR(G16/F16),"",(G16/F16))</f>
      </c>
      <c r="M16" s="336">
        <f>IF(ISERROR(L16/4),"",(L16/4))</f>
      </c>
      <c r="N16" s="338" t="s">
        <v>142</v>
      </c>
      <c r="O16" s="318">
        <v>0.166666666666667</v>
      </c>
      <c r="P16" s="318" t="s">
        <v>97</v>
      </c>
      <c r="Q16" s="320">
        <f>IF(M16&lt;=O16,M16,O16)</f>
        <v>0.166666666666667</v>
      </c>
      <c r="R16" s="298">
        <f>IF(ISERROR(ROUNDDOWN(F16*Q16,0)),"",(ROUNDDOWN(F16*Q16,0)))</f>
        <v>0</v>
      </c>
      <c r="S16" s="322">
        <f>SUM(I16,R16)</f>
        <v>0</v>
      </c>
      <c r="T16" s="324">
        <f>ROUNDDOWN(F16*1/2,0)</f>
        <v>0</v>
      </c>
      <c r="U16" s="324">
        <f>IF(0&lt;=S16-T16,S16-T16,0)</f>
        <v>0</v>
      </c>
      <c r="V16" s="298">
        <f>IF(ISERROR(IF(0&lt;=R16-U16,R16-U16,0)),"",(IF(0&lt;=R16-U16,R16-U16,0)))</f>
        <v>0</v>
      </c>
    </row>
    <row r="17" spans="1:22" ht="22.5" customHeight="1">
      <c r="A17" s="340"/>
      <c r="B17" s="342"/>
      <c r="C17" s="346"/>
      <c r="D17" s="344"/>
      <c r="E17" s="338"/>
      <c r="F17" s="298"/>
      <c r="G17" s="326"/>
      <c r="H17" s="327"/>
      <c r="I17" s="330"/>
      <c r="J17" s="331"/>
      <c r="K17" s="327"/>
      <c r="L17" s="334"/>
      <c r="M17" s="336"/>
      <c r="N17" s="338"/>
      <c r="O17" s="318"/>
      <c r="P17" s="318"/>
      <c r="Q17" s="320"/>
      <c r="R17" s="298"/>
      <c r="S17" s="322"/>
      <c r="T17" s="324"/>
      <c r="U17" s="324"/>
      <c r="V17" s="298"/>
    </row>
    <row r="18" spans="1:22" ht="22.5" customHeight="1">
      <c r="A18" s="340">
        <v>6</v>
      </c>
      <c r="B18" s="342">
        <f>'★基礎情報入力'!F55</f>
        <v>0</v>
      </c>
      <c r="C18" s="346"/>
      <c r="D18" s="344"/>
      <c r="E18" s="338" t="s">
        <v>97</v>
      </c>
      <c r="F18" s="298">
        <f>IF((D18&lt;=C18),D18,C18)</f>
        <v>0</v>
      </c>
      <c r="G18" s="326">
        <f>ROUNDDOWN('★基礎情報入力'!F62/1000,0)</f>
        <v>0</v>
      </c>
      <c r="H18" s="327"/>
      <c r="I18" s="330">
        <f>ROUNDDOWN('★基礎情報入力'!F63/1000,0)</f>
        <v>0</v>
      </c>
      <c r="J18" s="331"/>
      <c r="K18" s="327"/>
      <c r="L18" s="334">
        <f>IF(ISERROR(G18/F18),"",(G18/F18))</f>
      </c>
      <c r="M18" s="336">
        <f>IF(ISERROR(L18/4),"",(L18/4))</f>
      </c>
      <c r="N18" s="338" t="s">
        <v>142</v>
      </c>
      <c r="O18" s="318">
        <v>0.166666666666667</v>
      </c>
      <c r="P18" s="318" t="s">
        <v>97</v>
      </c>
      <c r="Q18" s="320">
        <f>IF(M18&lt;=O18,M18,O18)</f>
        <v>0.166666666666667</v>
      </c>
      <c r="R18" s="298">
        <f>IF(ISERROR(ROUNDDOWN(F18*Q18,0)),"",(ROUNDDOWN(F18*Q18,0)))</f>
        <v>0</v>
      </c>
      <c r="S18" s="322">
        <f>SUM(I18,R18)</f>
        <v>0</v>
      </c>
      <c r="T18" s="324">
        <f>ROUNDDOWN(F18*1/2,0)</f>
        <v>0</v>
      </c>
      <c r="U18" s="324">
        <f>IF(0&lt;=S18-T18,S18-T18,0)</f>
        <v>0</v>
      </c>
      <c r="V18" s="298">
        <f>IF(ISERROR(IF(0&lt;=R18-U18,R18-U18,0)),"",(IF(0&lt;=R18-U18,R18-U18,0)))</f>
        <v>0</v>
      </c>
    </row>
    <row r="19" spans="1:22" ht="22.5" customHeight="1">
      <c r="A19" s="340"/>
      <c r="B19" s="342"/>
      <c r="C19" s="346"/>
      <c r="D19" s="344"/>
      <c r="E19" s="338"/>
      <c r="F19" s="298"/>
      <c r="G19" s="326"/>
      <c r="H19" s="327"/>
      <c r="I19" s="330"/>
      <c r="J19" s="331"/>
      <c r="K19" s="327"/>
      <c r="L19" s="334"/>
      <c r="M19" s="336"/>
      <c r="N19" s="338"/>
      <c r="O19" s="318"/>
      <c r="P19" s="318"/>
      <c r="Q19" s="320"/>
      <c r="R19" s="298"/>
      <c r="S19" s="322"/>
      <c r="T19" s="324"/>
      <c r="U19" s="324"/>
      <c r="V19" s="298"/>
    </row>
    <row r="20" spans="1:22" ht="22.5" customHeight="1">
      <c r="A20" s="340">
        <v>7</v>
      </c>
      <c r="B20" s="342">
        <f>'★基礎情報入力'!F64</f>
        <v>0</v>
      </c>
      <c r="C20" s="346"/>
      <c r="D20" s="344"/>
      <c r="E20" s="338" t="s">
        <v>97</v>
      </c>
      <c r="F20" s="298">
        <f>IF((D20&lt;=C20),D20,C20)</f>
        <v>0</v>
      </c>
      <c r="G20" s="326">
        <f>ROUNDDOWN('★基礎情報入力'!F71/1000,0)</f>
        <v>0</v>
      </c>
      <c r="H20" s="327"/>
      <c r="I20" s="330">
        <f>ROUNDDOWN('★基礎情報入力'!F72/1000,0)</f>
        <v>0</v>
      </c>
      <c r="J20" s="331"/>
      <c r="K20" s="327"/>
      <c r="L20" s="334">
        <f>IF(ISERROR(G20/F20),"",(G20/F20))</f>
      </c>
      <c r="M20" s="336">
        <f>IF(ISERROR(L20/4),"",(L20/4))</f>
      </c>
      <c r="N20" s="338" t="s">
        <v>142</v>
      </c>
      <c r="O20" s="318">
        <v>0.166666666666667</v>
      </c>
      <c r="P20" s="318" t="s">
        <v>97</v>
      </c>
      <c r="Q20" s="320">
        <f>IF(M20&lt;=O20,M20,O20)</f>
        <v>0.166666666666667</v>
      </c>
      <c r="R20" s="298">
        <f>IF(ISERROR(ROUNDDOWN(F20*Q20,0)),"",(ROUNDDOWN(F20*Q20,0)))</f>
        <v>0</v>
      </c>
      <c r="S20" s="322">
        <f>SUM(I20,R20)</f>
        <v>0</v>
      </c>
      <c r="T20" s="324">
        <f>ROUNDDOWN(F20*1/2,0)</f>
        <v>0</v>
      </c>
      <c r="U20" s="324">
        <f>IF(0&lt;=S20-T20,S20-T20,0)</f>
        <v>0</v>
      </c>
      <c r="V20" s="298">
        <f>IF(ISERROR(IF(0&lt;=R20-U20,R20-U20,0)),"",(IF(0&lt;=R20-U20,R20-U20,0)))</f>
        <v>0</v>
      </c>
    </row>
    <row r="21" spans="1:22" ht="22.5" customHeight="1">
      <c r="A21" s="340"/>
      <c r="B21" s="342"/>
      <c r="C21" s="346"/>
      <c r="D21" s="344"/>
      <c r="E21" s="338"/>
      <c r="F21" s="298"/>
      <c r="G21" s="326"/>
      <c r="H21" s="327"/>
      <c r="I21" s="330"/>
      <c r="J21" s="331"/>
      <c r="K21" s="327"/>
      <c r="L21" s="334"/>
      <c r="M21" s="336"/>
      <c r="N21" s="338"/>
      <c r="O21" s="318"/>
      <c r="P21" s="318"/>
      <c r="Q21" s="320"/>
      <c r="R21" s="298"/>
      <c r="S21" s="322"/>
      <c r="T21" s="324"/>
      <c r="U21" s="324"/>
      <c r="V21" s="298"/>
    </row>
    <row r="22" spans="1:22" ht="22.5" customHeight="1">
      <c r="A22" s="340">
        <v>8</v>
      </c>
      <c r="B22" s="342">
        <f>'★基礎情報入力'!F73</f>
        <v>0</v>
      </c>
      <c r="C22" s="346"/>
      <c r="D22" s="344"/>
      <c r="E22" s="338" t="s">
        <v>97</v>
      </c>
      <c r="F22" s="298">
        <f>IF((D22&lt;=C22),D22,C22)</f>
        <v>0</v>
      </c>
      <c r="G22" s="326">
        <f>ROUNDDOWN('★基礎情報入力'!F80/1000,0)</f>
        <v>0</v>
      </c>
      <c r="H22" s="327"/>
      <c r="I22" s="330">
        <f>ROUNDDOWN('★基礎情報入力'!F81/1000,0)</f>
        <v>0</v>
      </c>
      <c r="J22" s="331"/>
      <c r="K22" s="327"/>
      <c r="L22" s="334">
        <f>IF(ISERROR(G22/F22),"",(G22/F22))</f>
      </c>
      <c r="M22" s="336">
        <f>IF(ISERROR(L22/4),"",(L22/4))</f>
      </c>
      <c r="N22" s="338" t="s">
        <v>142</v>
      </c>
      <c r="O22" s="318">
        <v>0.166666666666667</v>
      </c>
      <c r="P22" s="318" t="s">
        <v>97</v>
      </c>
      <c r="Q22" s="320">
        <f>IF(M22&lt;=O22,M22,O22)</f>
        <v>0.166666666666667</v>
      </c>
      <c r="R22" s="298">
        <f>IF(ISERROR(ROUNDDOWN(F22*Q22,0)),"",(ROUNDDOWN(F22*Q22,0)))</f>
        <v>0</v>
      </c>
      <c r="S22" s="322">
        <f>SUM(I22,R22)</f>
        <v>0</v>
      </c>
      <c r="T22" s="324">
        <f>ROUNDDOWN(F22*1/2,0)</f>
        <v>0</v>
      </c>
      <c r="U22" s="324">
        <f>IF(0&lt;=S22-T22,S22-T22,0)</f>
        <v>0</v>
      </c>
      <c r="V22" s="298">
        <f>IF(ISERROR(IF(0&lt;=R22-U22,R22-U22,0)),"",(IF(0&lt;=R22-U22,R22-U22,0)))</f>
        <v>0</v>
      </c>
    </row>
    <row r="23" spans="1:22" ht="22.5" customHeight="1">
      <c r="A23" s="340"/>
      <c r="B23" s="342"/>
      <c r="C23" s="346"/>
      <c r="D23" s="344"/>
      <c r="E23" s="338"/>
      <c r="F23" s="298"/>
      <c r="G23" s="326"/>
      <c r="H23" s="327"/>
      <c r="I23" s="330"/>
      <c r="J23" s="331"/>
      <c r="K23" s="327"/>
      <c r="L23" s="334"/>
      <c r="M23" s="336"/>
      <c r="N23" s="338"/>
      <c r="O23" s="318"/>
      <c r="P23" s="318"/>
      <c r="Q23" s="320"/>
      <c r="R23" s="298"/>
      <c r="S23" s="322"/>
      <c r="T23" s="324"/>
      <c r="U23" s="324"/>
      <c r="V23" s="298"/>
    </row>
    <row r="24" spans="1:22" ht="22.5" customHeight="1">
      <c r="A24" s="340">
        <v>9</v>
      </c>
      <c r="B24" s="342">
        <f>'★基礎情報入力'!F82</f>
        <v>0</v>
      </c>
      <c r="C24" s="346"/>
      <c r="D24" s="344"/>
      <c r="E24" s="338" t="s">
        <v>97</v>
      </c>
      <c r="F24" s="298">
        <f>IF((D24&lt;=C24),D24,C24)</f>
        <v>0</v>
      </c>
      <c r="G24" s="326">
        <f>ROUNDDOWN('★基礎情報入力'!F89/1000,0)</f>
        <v>0</v>
      </c>
      <c r="H24" s="327"/>
      <c r="I24" s="330">
        <f>ROUNDDOWN('★基礎情報入力'!F90/1000,0)</f>
        <v>0</v>
      </c>
      <c r="J24" s="331"/>
      <c r="K24" s="327"/>
      <c r="L24" s="334">
        <f>IF(ISERROR(G24/F24),"",(G24/F24))</f>
      </c>
      <c r="M24" s="336">
        <f>IF(ISERROR(L24/4),"",(L24/4))</f>
      </c>
      <c r="N24" s="338" t="s">
        <v>142</v>
      </c>
      <c r="O24" s="318">
        <v>0.166666666666667</v>
      </c>
      <c r="P24" s="318" t="s">
        <v>97</v>
      </c>
      <c r="Q24" s="320">
        <f>IF(M24&lt;=O24,M24,O24)</f>
        <v>0.166666666666667</v>
      </c>
      <c r="R24" s="298">
        <f>IF(ISERROR(ROUNDDOWN(F24*Q24,0)),"",(ROUNDDOWN(F24*Q24,0)))</f>
        <v>0</v>
      </c>
      <c r="S24" s="322">
        <f>SUM(I24,R24)</f>
        <v>0</v>
      </c>
      <c r="T24" s="324">
        <f>ROUNDDOWN(F24*1/2,0)</f>
        <v>0</v>
      </c>
      <c r="U24" s="324">
        <f>IF(0&lt;=S24-T24,S24-T24,0)</f>
        <v>0</v>
      </c>
      <c r="V24" s="298">
        <f>IF(ISERROR(IF(0&lt;=R24-U24,R24-U24,0)),"",(IF(0&lt;=R24-U24,R24-U24,0)))</f>
        <v>0</v>
      </c>
    </row>
    <row r="25" spans="1:22" ht="22.5" customHeight="1">
      <c r="A25" s="340"/>
      <c r="B25" s="342"/>
      <c r="C25" s="346"/>
      <c r="D25" s="344"/>
      <c r="E25" s="338"/>
      <c r="F25" s="298"/>
      <c r="G25" s="326"/>
      <c r="H25" s="327"/>
      <c r="I25" s="330"/>
      <c r="J25" s="331"/>
      <c r="K25" s="327"/>
      <c r="L25" s="334"/>
      <c r="M25" s="336"/>
      <c r="N25" s="338"/>
      <c r="O25" s="318"/>
      <c r="P25" s="318"/>
      <c r="Q25" s="320"/>
      <c r="R25" s="298"/>
      <c r="S25" s="322"/>
      <c r="T25" s="324"/>
      <c r="U25" s="324"/>
      <c r="V25" s="298"/>
    </row>
    <row r="26" spans="1:22" ht="22.5" customHeight="1">
      <c r="A26" s="340">
        <v>10</v>
      </c>
      <c r="B26" s="342">
        <f>'★基礎情報入力'!F91</f>
        <v>0</v>
      </c>
      <c r="C26" s="346"/>
      <c r="D26" s="344"/>
      <c r="E26" s="338" t="s">
        <v>97</v>
      </c>
      <c r="F26" s="298">
        <f>IF((D26&lt;=C26),D26,C26)</f>
        <v>0</v>
      </c>
      <c r="G26" s="326">
        <f>ROUNDDOWN('★基礎情報入力'!F98/1000,0)</f>
        <v>0</v>
      </c>
      <c r="H26" s="327"/>
      <c r="I26" s="330">
        <f>ROUNDDOWN('★基礎情報入力'!F99/1000,0)</f>
        <v>0</v>
      </c>
      <c r="J26" s="331"/>
      <c r="K26" s="327"/>
      <c r="L26" s="334">
        <f>IF(ISERROR(G26/F26),"",(G26/F26))</f>
      </c>
      <c r="M26" s="336">
        <f>IF(ISERROR(L26/4),"",(L26/4))</f>
      </c>
      <c r="N26" s="338" t="s">
        <v>142</v>
      </c>
      <c r="O26" s="318">
        <v>0.166666666666667</v>
      </c>
      <c r="P26" s="318" t="s">
        <v>97</v>
      </c>
      <c r="Q26" s="320">
        <f>IF(M26&lt;=O26,M26,O26)</f>
        <v>0.166666666666667</v>
      </c>
      <c r="R26" s="298">
        <f>IF(ISERROR(ROUNDDOWN(F26*Q26,0)),"",(ROUNDDOWN(F26*Q26,0)))</f>
        <v>0</v>
      </c>
      <c r="S26" s="322">
        <f>SUM(I26,R26)</f>
        <v>0</v>
      </c>
      <c r="T26" s="324">
        <f>ROUNDDOWN(F26*1/2,0)</f>
        <v>0</v>
      </c>
      <c r="U26" s="324">
        <f>IF(0&lt;=S26-T26,S26-T26,0)</f>
        <v>0</v>
      </c>
      <c r="V26" s="298">
        <f>IF(ISERROR(IF(0&lt;=R26-U26,R26-U26,0)),"",(IF(0&lt;=R26-U26,R26-U26,0)))</f>
        <v>0</v>
      </c>
    </row>
    <row r="27" spans="1:22" ht="22.5" customHeight="1" thickBot="1">
      <c r="A27" s="341"/>
      <c r="B27" s="343"/>
      <c r="C27" s="347"/>
      <c r="D27" s="345"/>
      <c r="E27" s="339"/>
      <c r="F27" s="299"/>
      <c r="G27" s="328"/>
      <c r="H27" s="329"/>
      <c r="I27" s="332"/>
      <c r="J27" s="333"/>
      <c r="K27" s="329"/>
      <c r="L27" s="335"/>
      <c r="M27" s="337"/>
      <c r="N27" s="339"/>
      <c r="O27" s="319"/>
      <c r="P27" s="319"/>
      <c r="Q27" s="321"/>
      <c r="R27" s="299"/>
      <c r="S27" s="323"/>
      <c r="T27" s="325"/>
      <c r="U27" s="325"/>
      <c r="V27" s="299"/>
    </row>
    <row r="28" spans="1:22" ht="22.5" customHeight="1">
      <c r="A28" s="300"/>
      <c r="B28" s="302" t="s">
        <v>125</v>
      </c>
      <c r="C28" s="306"/>
      <c r="D28" s="304"/>
      <c r="E28" s="290"/>
      <c r="F28" s="286">
        <f aca="true" t="shared" si="0" ref="F28:K28">SUM(F8:F27)</f>
        <v>0</v>
      </c>
      <c r="G28" s="308">
        <f t="shared" si="0"/>
        <v>0</v>
      </c>
      <c r="H28" s="309">
        <f t="shared" si="0"/>
        <v>0</v>
      </c>
      <c r="I28" s="312">
        <f t="shared" si="0"/>
        <v>0</v>
      </c>
      <c r="J28" s="313">
        <f t="shared" si="0"/>
        <v>0</v>
      </c>
      <c r="K28" s="309">
        <f t="shared" si="0"/>
        <v>0</v>
      </c>
      <c r="L28" s="316"/>
      <c r="M28" s="288"/>
      <c r="N28" s="290"/>
      <c r="O28" s="292"/>
      <c r="P28" s="292"/>
      <c r="Q28" s="294"/>
      <c r="R28" s="296"/>
      <c r="S28" s="282"/>
      <c r="T28" s="284"/>
      <c r="U28" s="284"/>
      <c r="V28" s="286">
        <f>SUM(V8:V27)</f>
        <v>0</v>
      </c>
    </row>
    <row r="29" spans="1:22" ht="22.5" customHeight="1" thickBot="1">
      <c r="A29" s="301"/>
      <c r="B29" s="303"/>
      <c r="C29" s="307"/>
      <c r="D29" s="305"/>
      <c r="E29" s="291"/>
      <c r="F29" s="287"/>
      <c r="G29" s="310"/>
      <c r="H29" s="311"/>
      <c r="I29" s="314"/>
      <c r="J29" s="315"/>
      <c r="K29" s="311"/>
      <c r="L29" s="317"/>
      <c r="M29" s="289"/>
      <c r="N29" s="291"/>
      <c r="O29" s="293"/>
      <c r="P29" s="293"/>
      <c r="Q29" s="295"/>
      <c r="R29" s="297"/>
      <c r="S29" s="283"/>
      <c r="T29" s="285"/>
      <c r="U29" s="285"/>
      <c r="V29" s="287"/>
    </row>
    <row r="30" ht="30" customHeight="1"/>
  </sheetData>
  <sheetProtection/>
  <mergeCells count="231">
    <mergeCell ref="A5:A7"/>
    <mergeCell ref="B5:B7"/>
    <mergeCell ref="D5:D7"/>
    <mergeCell ref="C5:C7"/>
    <mergeCell ref="E5:E7"/>
    <mergeCell ref="F5:F7"/>
    <mergeCell ref="G5:L5"/>
    <mergeCell ref="M5:V5"/>
    <mergeCell ref="G6:K6"/>
    <mergeCell ref="L6:L7"/>
    <mergeCell ref="M6:M7"/>
    <mergeCell ref="N6:N7"/>
    <mergeCell ref="O6:O7"/>
    <mergeCell ref="P6:P7"/>
    <mergeCell ref="Q6:Q7"/>
    <mergeCell ref="R6:R7"/>
    <mergeCell ref="S6:S7"/>
    <mergeCell ref="T6:T7"/>
    <mergeCell ref="U6:U7"/>
    <mergeCell ref="V6:V7"/>
    <mergeCell ref="G7:H7"/>
    <mergeCell ref="I7:K7"/>
    <mergeCell ref="A8:A9"/>
    <mergeCell ref="B8:B9"/>
    <mergeCell ref="D8:D9"/>
    <mergeCell ref="C8:C9"/>
    <mergeCell ref="E8:E9"/>
    <mergeCell ref="F8:F9"/>
    <mergeCell ref="G8:H9"/>
    <mergeCell ref="I8:K9"/>
    <mergeCell ref="L8:L9"/>
    <mergeCell ref="M8:M9"/>
    <mergeCell ref="N8:N9"/>
    <mergeCell ref="O8:O9"/>
    <mergeCell ref="P8:P9"/>
    <mergeCell ref="Q8:Q9"/>
    <mergeCell ref="R8:R9"/>
    <mergeCell ref="S8:S9"/>
    <mergeCell ref="T8:T9"/>
    <mergeCell ref="U8:U9"/>
    <mergeCell ref="V8:V9"/>
    <mergeCell ref="A10:A11"/>
    <mergeCell ref="B10:B11"/>
    <mergeCell ref="D10:D11"/>
    <mergeCell ref="C10:C11"/>
    <mergeCell ref="E10:E11"/>
    <mergeCell ref="F10:F11"/>
    <mergeCell ref="G10:H11"/>
    <mergeCell ref="I10:K11"/>
    <mergeCell ref="L10:L11"/>
    <mergeCell ref="M10:M11"/>
    <mergeCell ref="N10:N11"/>
    <mergeCell ref="O10:O11"/>
    <mergeCell ref="P10:P11"/>
    <mergeCell ref="Q10:Q11"/>
    <mergeCell ref="R10:R11"/>
    <mergeCell ref="S10:S11"/>
    <mergeCell ref="T10:T11"/>
    <mergeCell ref="U10:U11"/>
    <mergeCell ref="V10:V11"/>
    <mergeCell ref="A12:A13"/>
    <mergeCell ref="B12:B13"/>
    <mergeCell ref="D12:D13"/>
    <mergeCell ref="C12:C13"/>
    <mergeCell ref="E12:E13"/>
    <mergeCell ref="F12:F13"/>
    <mergeCell ref="G12:H13"/>
    <mergeCell ref="I12:K13"/>
    <mergeCell ref="L12:L13"/>
    <mergeCell ref="M12:M13"/>
    <mergeCell ref="N12:N13"/>
    <mergeCell ref="O12:O13"/>
    <mergeCell ref="P12:P13"/>
    <mergeCell ref="Q12:Q13"/>
    <mergeCell ref="R12:R13"/>
    <mergeCell ref="S12:S13"/>
    <mergeCell ref="T12:T13"/>
    <mergeCell ref="U12:U13"/>
    <mergeCell ref="V12:V13"/>
    <mergeCell ref="A14:A15"/>
    <mergeCell ref="B14:B15"/>
    <mergeCell ref="D14:D15"/>
    <mergeCell ref="C14:C15"/>
    <mergeCell ref="E14:E15"/>
    <mergeCell ref="F14:F15"/>
    <mergeCell ref="G14:H15"/>
    <mergeCell ref="I14:K15"/>
    <mergeCell ref="L14:L15"/>
    <mergeCell ref="M14:M15"/>
    <mergeCell ref="N14:N15"/>
    <mergeCell ref="O14:O15"/>
    <mergeCell ref="P14:P15"/>
    <mergeCell ref="Q14:Q15"/>
    <mergeCell ref="R14:R15"/>
    <mergeCell ref="S14:S15"/>
    <mergeCell ref="T14:T15"/>
    <mergeCell ref="U14:U15"/>
    <mergeCell ref="V14:V15"/>
    <mergeCell ref="A16:A17"/>
    <mergeCell ref="B16:B17"/>
    <mergeCell ref="D16:D17"/>
    <mergeCell ref="C16:C17"/>
    <mergeCell ref="E16:E17"/>
    <mergeCell ref="F16:F17"/>
    <mergeCell ref="G16:H17"/>
    <mergeCell ref="I16:K17"/>
    <mergeCell ref="L16:L17"/>
    <mergeCell ref="M16:M17"/>
    <mergeCell ref="N16:N17"/>
    <mergeCell ref="O16:O17"/>
    <mergeCell ref="P16:P17"/>
    <mergeCell ref="Q16:Q17"/>
    <mergeCell ref="R16:R17"/>
    <mergeCell ref="S16:S17"/>
    <mergeCell ref="T16:T17"/>
    <mergeCell ref="U16:U17"/>
    <mergeCell ref="V16:V17"/>
    <mergeCell ref="A18:A19"/>
    <mergeCell ref="B18:B19"/>
    <mergeCell ref="D18:D19"/>
    <mergeCell ref="C18:C19"/>
    <mergeCell ref="E18:E19"/>
    <mergeCell ref="F18:F19"/>
    <mergeCell ref="G18:H19"/>
    <mergeCell ref="I18:K19"/>
    <mergeCell ref="L18:L19"/>
    <mergeCell ref="M18:M19"/>
    <mergeCell ref="N18:N19"/>
    <mergeCell ref="O18:O19"/>
    <mergeCell ref="P18:P19"/>
    <mergeCell ref="Q18:Q19"/>
    <mergeCell ref="R18:R19"/>
    <mergeCell ref="S18:S19"/>
    <mergeCell ref="T18:T19"/>
    <mergeCell ref="U18:U19"/>
    <mergeCell ref="V18:V19"/>
    <mergeCell ref="A20:A21"/>
    <mergeCell ref="B20:B21"/>
    <mergeCell ref="D20:D21"/>
    <mergeCell ref="C20:C21"/>
    <mergeCell ref="E20:E21"/>
    <mergeCell ref="F20:F21"/>
    <mergeCell ref="G20:H21"/>
    <mergeCell ref="I20:K21"/>
    <mergeCell ref="L20:L21"/>
    <mergeCell ref="M20:M21"/>
    <mergeCell ref="N20:N21"/>
    <mergeCell ref="O20:O21"/>
    <mergeCell ref="P20:P21"/>
    <mergeCell ref="Q20:Q21"/>
    <mergeCell ref="R20:R21"/>
    <mergeCell ref="S20:S21"/>
    <mergeCell ref="T20:T21"/>
    <mergeCell ref="U20:U21"/>
    <mergeCell ref="V20:V21"/>
    <mergeCell ref="A22:A23"/>
    <mergeCell ref="B22:B23"/>
    <mergeCell ref="D22:D23"/>
    <mergeCell ref="C22:C23"/>
    <mergeCell ref="E22:E23"/>
    <mergeCell ref="F22:F23"/>
    <mergeCell ref="G22:H23"/>
    <mergeCell ref="I22:K23"/>
    <mergeCell ref="L22:L23"/>
    <mergeCell ref="M22:M23"/>
    <mergeCell ref="N22:N23"/>
    <mergeCell ref="O22:O23"/>
    <mergeCell ref="P22:P23"/>
    <mergeCell ref="Q22:Q23"/>
    <mergeCell ref="R22:R23"/>
    <mergeCell ref="S22:S23"/>
    <mergeCell ref="T22:T23"/>
    <mergeCell ref="U22:U23"/>
    <mergeCell ref="V22:V23"/>
    <mergeCell ref="A24:A25"/>
    <mergeCell ref="B24:B25"/>
    <mergeCell ref="D24:D25"/>
    <mergeCell ref="C24:C25"/>
    <mergeCell ref="E24:E25"/>
    <mergeCell ref="F24:F25"/>
    <mergeCell ref="G24:H25"/>
    <mergeCell ref="I24:K25"/>
    <mergeCell ref="L24:L25"/>
    <mergeCell ref="M24:M25"/>
    <mergeCell ref="N24:N25"/>
    <mergeCell ref="O24:O25"/>
    <mergeCell ref="P24:P25"/>
    <mergeCell ref="Q24:Q25"/>
    <mergeCell ref="R24:R25"/>
    <mergeCell ref="S24:S25"/>
    <mergeCell ref="T24:T25"/>
    <mergeCell ref="U24:U25"/>
    <mergeCell ref="V24:V25"/>
    <mergeCell ref="A26:A27"/>
    <mergeCell ref="B26:B27"/>
    <mergeCell ref="D26:D27"/>
    <mergeCell ref="C26:C27"/>
    <mergeCell ref="E26:E27"/>
    <mergeCell ref="F26:F27"/>
    <mergeCell ref="G26:H27"/>
    <mergeCell ref="I26:K27"/>
    <mergeCell ref="L26:L27"/>
    <mergeCell ref="M26:M27"/>
    <mergeCell ref="N26:N27"/>
    <mergeCell ref="O26:O27"/>
    <mergeCell ref="P26:P27"/>
    <mergeCell ref="Q26:Q27"/>
    <mergeCell ref="R26:R27"/>
    <mergeCell ref="S26:S27"/>
    <mergeCell ref="T26:T27"/>
    <mergeCell ref="U26:U27"/>
    <mergeCell ref="V26:V27"/>
    <mergeCell ref="A28:A29"/>
    <mergeCell ref="B28:B29"/>
    <mergeCell ref="D28:D29"/>
    <mergeCell ref="C28:C29"/>
    <mergeCell ref="E28:E29"/>
    <mergeCell ref="F28:F29"/>
    <mergeCell ref="G28:H29"/>
    <mergeCell ref="I28:K29"/>
    <mergeCell ref="L28:L29"/>
    <mergeCell ref="M28:M29"/>
    <mergeCell ref="N28:N29"/>
    <mergeCell ref="O28:O29"/>
    <mergeCell ref="V28:V29"/>
    <mergeCell ref="P28:P29"/>
    <mergeCell ref="Q28:Q29"/>
    <mergeCell ref="R28:R29"/>
    <mergeCell ref="S28:S29"/>
    <mergeCell ref="T28:T29"/>
    <mergeCell ref="U28:U29"/>
  </mergeCells>
  <printOptions/>
  <pageMargins left="0.5118110236220472" right="0.11811023622047245" top="0.7480314960629921" bottom="0.5511811023622047" header="0.31496062992125984" footer="0.31496062992125984"/>
  <pageSetup horizontalDpi="600" verticalDpi="600" orientation="landscape" paperSize="9" scale="68" r:id="rId2"/>
  <drawing r:id="rId1"/>
</worksheet>
</file>

<file path=xl/worksheets/sheet16.xml><?xml version="1.0" encoding="utf-8"?>
<worksheet xmlns="http://schemas.openxmlformats.org/spreadsheetml/2006/main" xmlns:r="http://schemas.openxmlformats.org/officeDocument/2006/relationships">
  <sheetPr>
    <tabColor rgb="FFFFC000"/>
  </sheetPr>
  <dimension ref="A1:P29"/>
  <sheetViews>
    <sheetView showZeros="0" view="pageBreakPreview" zoomScaleSheetLayoutView="100" zoomScalePageLayoutView="0" workbookViewId="0" topLeftCell="A1">
      <selection activeCell="N13" sqref="N13"/>
    </sheetView>
  </sheetViews>
  <sheetFormatPr defaultColWidth="12.57421875" defaultRowHeight="15"/>
  <cols>
    <col min="1" max="2" width="3.57421875" style="51" customWidth="1"/>
    <col min="3" max="3" width="18.57421875" style="51" customWidth="1"/>
    <col min="4" max="4" width="12.57421875" style="51" customWidth="1"/>
    <col min="5" max="5" width="3.57421875" style="51" customWidth="1"/>
    <col min="6" max="6" width="12.57421875" style="51" customWidth="1"/>
    <col min="7" max="7" width="3.57421875" style="51" customWidth="1"/>
    <col min="8" max="8" width="9.57421875" style="51" customWidth="1"/>
    <col min="9" max="10" width="3.57421875" style="51" customWidth="1"/>
    <col min="11" max="11" width="6.57421875" style="51" customWidth="1"/>
    <col min="12" max="13" width="12.57421875" style="51" customWidth="1"/>
    <col min="14" max="14" width="3.57421875" style="51" customWidth="1"/>
    <col min="15" max="15" width="12.57421875" style="51" customWidth="1"/>
    <col min="16" max="16" width="3.57421875" style="51" customWidth="1"/>
    <col min="17" max="22" width="12.57421875" style="51" customWidth="1"/>
    <col min="23" max="16384" width="12.57421875" style="51" customWidth="1"/>
  </cols>
  <sheetData>
    <row r="1" ht="30" customHeight="1">
      <c r="A1" s="80" t="s">
        <v>159</v>
      </c>
    </row>
    <row r="2" ht="15" customHeight="1"/>
    <row r="3" ht="30" customHeight="1">
      <c r="A3" s="80" t="s">
        <v>133</v>
      </c>
    </row>
    <row r="4" spans="3:12" ht="13.5">
      <c r="C4" s="34"/>
      <c r="D4" s="34"/>
      <c r="E4" s="34"/>
      <c r="F4" s="34"/>
      <c r="G4" s="34"/>
      <c r="H4" s="34"/>
      <c r="I4" s="35"/>
      <c r="J4" s="35"/>
      <c r="K4" s="35"/>
      <c r="L4" s="34"/>
    </row>
    <row r="5" spans="2:13" ht="30" customHeight="1">
      <c r="B5" s="114" t="s">
        <v>235</v>
      </c>
      <c r="C5" s="115"/>
      <c r="D5" s="449">
        <f>'★基礎情報入力'!F10</f>
        <v>0</v>
      </c>
      <c r="E5" s="449"/>
      <c r="F5" s="449"/>
      <c r="G5" s="449"/>
      <c r="H5" s="449"/>
      <c r="I5" s="449"/>
      <c r="J5" s="449"/>
      <c r="K5" s="65"/>
      <c r="L5" s="65"/>
      <c r="M5" s="65"/>
    </row>
    <row r="6" spans="3:12" ht="13.5">
      <c r="C6" s="34"/>
      <c r="D6" s="34"/>
      <c r="E6" s="34"/>
      <c r="F6" s="34"/>
      <c r="G6" s="34"/>
      <c r="H6" s="34"/>
      <c r="I6" s="35"/>
      <c r="J6" s="35"/>
      <c r="K6" s="35"/>
      <c r="L6" s="34"/>
    </row>
    <row r="7" spans="3:12" ht="30" customHeight="1">
      <c r="C7" s="417" t="s">
        <v>104</v>
      </c>
      <c r="D7" s="418"/>
      <c r="E7" s="419"/>
      <c r="F7" s="54">
        <f>'★基礎情報入力'!F15</f>
        <v>0</v>
      </c>
      <c r="G7" s="41" t="s">
        <v>31</v>
      </c>
      <c r="H7" s="34"/>
      <c r="I7" s="35"/>
      <c r="J7" s="35"/>
      <c r="K7" s="35"/>
      <c r="L7" s="34"/>
    </row>
    <row r="8" spans="3:12" ht="30" customHeight="1">
      <c r="C8" s="34"/>
      <c r="D8" s="34"/>
      <c r="E8" s="34"/>
      <c r="F8" s="34"/>
      <c r="G8" s="34"/>
      <c r="H8" s="34"/>
      <c r="I8" s="35"/>
      <c r="J8" s="35"/>
      <c r="K8" s="35"/>
      <c r="L8" s="34"/>
    </row>
    <row r="9" spans="3:12" ht="30" customHeight="1">
      <c r="C9" s="36"/>
      <c r="D9" s="420" t="s">
        <v>99</v>
      </c>
      <c r="E9" s="421"/>
      <c r="F9" s="420" t="s">
        <v>100</v>
      </c>
      <c r="G9" s="421"/>
      <c r="H9" s="422" t="s">
        <v>101</v>
      </c>
      <c r="I9" s="422"/>
      <c r="J9" s="422"/>
      <c r="K9" s="46"/>
      <c r="L9" s="47"/>
    </row>
    <row r="10" spans="3:11" ht="30" customHeight="1">
      <c r="C10" s="37" t="s">
        <v>105</v>
      </c>
      <c r="D10" s="38">
        <v>2060</v>
      </c>
      <c r="E10" s="39" t="s">
        <v>102</v>
      </c>
      <c r="F10" s="52">
        <v>1000</v>
      </c>
      <c r="G10" s="40" t="s">
        <v>103</v>
      </c>
      <c r="H10" s="411">
        <f>D10*F10</f>
        <v>2060000</v>
      </c>
      <c r="I10" s="412"/>
      <c r="J10" s="41" t="s">
        <v>102</v>
      </c>
      <c r="K10" s="45"/>
    </row>
    <row r="11" spans="3:11" ht="30" customHeight="1">
      <c r="C11" s="89" t="s">
        <v>199</v>
      </c>
      <c r="D11" s="38">
        <v>1540</v>
      </c>
      <c r="E11" s="39" t="s">
        <v>102</v>
      </c>
      <c r="F11" s="52">
        <f>IF(F7&gt;2000,1000,F7-1000)</f>
        <v>-1000</v>
      </c>
      <c r="G11" s="40" t="s">
        <v>103</v>
      </c>
      <c r="H11" s="411">
        <f>ROUNDDOWN(D11*F11,0)</f>
        <v>-1540000</v>
      </c>
      <c r="I11" s="412"/>
      <c r="J11" s="41" t="s">
        <v>102</v>
      </c>
      <c r="K11" s="45"/>
    </row>
    <row r="12" spans="3:11" ht="30" customHeight="1">
      <c r="C12" s="37" t="s">
        <v>107</v>
      </c>
      <c r="D12" s="38">
        <v>1030</v>
      </c>
      <c r="E12" s="39" t="s">
        <v>102</v>
      </c>
      <c r="F12" s="52">
        <f>IF(F7&gt;2000,F7-2000,0)</f>
        <v>0</v>
      </c>
      <c r="G12" s="40" t="s">
        <v>103</v>
      </c>
      <c r="H12" s="411">
        <f>ROUNDDOWN(D12*F12,0)</f>
        <v>0</v>
      </c>
      <c r="I12" s="412"/>
      <c r="J12" s="41" t="s">
        <v>102</v>
      </c>
      <c r="K12" s="45"/>
    </row>
    <row r="13" spans="3:11" ht="30" customHeight="1">
      <c r="C13" s="510" t="s">
        <v>292</v>
      </c>
      <c r="D13" s="38"/>
      <c r="E13" s="39"/>
      <c r="F13" s="53">
        <f>SUM(F10:F12)</f>
        <v>0</v>
      </c>
      <c r="G13" s="40" t="s">
        <v>103</v>
      </c>
      <c r="H13" s="411">
        <f>IF(F7=0,0,SUM(H10:H12))</f>
        <v>0</v>
      </c>
      <c r="I13" s="412"/>
      <c r="J13" s="41" t="s">
        <v>102</v>
      </c>
      <c r="K13" s="45"/>
    </row>
    <row r="14" spans="3:16" ht="30" customHeight="1">
      <c r="C14" s="59"/>
      <c r="D14" s="61"/>
      <c r="E14" s="61"/>
      <c r="F14" s="62"/>
      <c r="G14" s="63"/>
      <c r="H14" s="60"/>
      <c r="I14" s="60"/>
      <c r="J14" s="45"/>
      <c r="K14" s="45"/>
      <c r="L14" s="64"/>
      <c r="M14" s="64"/>
      <c r="N14" s="64"/>
      <c r="O14" s="61"/>
      <c r="P14" s="61"/>
    </row>
    <row r="15" spans="3:16" ht="30" customHeight="1">
      <c r="C15" s="504" t="s">
        <v>286</v>
      </c>
      <c r="D15" s="505" t="s">
        <v>287</v>
      </c>
      <c r="E15" s="505"/>
      <c r="F15" s="42">
        <f>H13</f>
        <v>0</v>
      </c>
      <c r="G15" s="43" t="s">
        <v>102</v>
      </c>
      <c r="H15" s="60"/>
      <c r="I15" s="60"/>
      <c r="J15" s="45"/>
      <c r="K15" s="45"/>
      <c r="L15" s="64"/>
      <c r="M15" s="64"/>
      <c r="N15" s="64"/>
      <c r="O15" s="61"/>
      <c r="P15" s="61"/>
    </row>
    <row r="16" spans="3:16" s="124" customFormat="1" ht="30" customHeight="1">
      <c r="C16" s="506"/>
      <c r="D16" s="505" t="s">
        <v>288</v>
      </c>
      <c r="E16" s="505"/>
      <c r="F16" s="42">
        <v>1540000</v>
      </c>
      <c r="G16" s="43" t="s">
        <v>102</v>
      </c>
      <c r="H16" s="60"/>
      <c r="I16" s="60"/>
      <c r="J16" s="45"/>
      <c r="K16" s="45"/>
      <c r="L16" s="64"/>
      <c r="M16" s="64"/>
      <c r="N16" s="64"/>
      <c r="O16" s="66"/>
      <c r="P16" s="66"/>
    </row>
    <row r="17" spans="3:16" s="124" customFormat="1" ht="30" customHeight="1">
      <c r="C17" s="507"/>
      <c r="D17" s="505" t="s">
        <v>289</v>
      </c>
      <c r="E17" s="505"/>
      <c r="F17" s="42">
        <f>F15+F16</f>
        <v>1540000</v>
      </c>
      <c r="G17" s="43" t="s">
        <v>102</v>
      </c>
      <c r="H17" s="60"/>
      <c r="I17" s="60"/>
      <c r="J17" s="45"/>
      <c r="K17" s="45"/>
      <c r="L17" s="64"/>
      <c r="M17" s="64"/>
      <c r="N17" s="64"/>
      <c r="O17" s="66"/>
      <c r="P17" s="66"/>
    </row>
    <row r="18" spans="3:16" ht="30" customHeight="1">
      <c r="C18" s="413" t="s">
        <v>195</v>
      </c>
      <c r="D18" s="413"/>
      <c r="E18" s="413"/>
      <c r="F18" s="44">
        <f>'★基礎情報入力'!F16</f>
        <v>0</v>
      </c>
      <c r="G18" s="40" t="s">
        <v>102</v>
      </c>
      <c r="H18" s="60"/>
      <c r="I18" s="60"/>
      <c r="J18" s="45"/>
      <c r="K18" s="45"/>
      <c r="L18" s="64"/>
      <c r="M18" s="64"/>
      <c r="N18" s="64"/>
      <c r="O18" s="61"/>
      <c r="P18" s="61"/>
    </row>
    <row r="19" spans="3:16" ht="30" customHeight="1">
      <c r="C19" s="414" t="s">
        <v>178</v>
      </c>
      <c r="D19" s="415"/>
      <c r="E19" s="416"/>
      <c r="F19" s="38">
        <f>IF((F18&lt;=F17),F18,F17)</f>
        <v>0</v>
      </c>
      <c r="G19" s="39" t="s">
        <v>102</v>
      </c>
      <c r="H19" s="60"/>
      <c r="I19" s="60"/>
      <c r="J19" s="45"/>
      <c r="K19" s="45"/>
      <c r="L19" s="64"/>
      <c r="M19" s="64"/>
      <c r="N19" s="64"/>
      <c r="O19" s="61"/>
      <c r="P19" s="61"/>
    </row>
    <row r="20" spans="3:16" ht="30" customHeight="1">
      <c r="C20" s="59"/>
      <c r="D20" s="61"/>
      <c r="E20" s="61"/>
      <c r="F20" s="62"/>
      <c r="G20" s="63"/>
      <c r="H20" s="60"/>
      <c r="I20" s="60"/>
      <c r="J20" s="45"/>
      <c r="K20" s="45"/>
      <c r="L20" s="64"/>
      <c r="M20" s="64"/>
      <c r="N20" s="64"/>
      <c r="O20" s="61"/>
      <c r="P20" s="61"/>
    </row>
    <row r="21" spans="1:12" ht="30" customHeight="1">
      <c r="A21" s="51" t="s">
        <v>111</v>
      </c>
      <c r="H21" s="34"/>
      <c r="I21" s="34"/>
      <c r="J21" s="34"/>
      <c r="K21" s="34"/>
      <c r="L21" s="34"/>
    </row>
    <row r="22" spans="2:12" ht="15" customHeight="1">
      <c r="B22" s="51" t="s">
        <v>112</v>
      </c>
      <c r="H22" s="34"/>
      <c r="I22" s="34"/>
      <c r="J22" s="34"/>
      <c r="K22" s="34"/>
      <c r="L22" s="34"/>
    </row>
    <row r="23" spans="2:12" ht="15" customHeight="1">
      <c r="B23" s="80" t="s">
        <v>160</v>
      </c>
      <c r="H23" s="34"/>
      <c r="I23" s="34"/>
      <c r="J23" s="34"/>
      <c r="K23" s="34"/>
      <c r="L23" s="34"/>
    </row>
    <row r="24" spans="2:12" s="79" customFormat="1" ht="15" customHeight="1">
      <c r="B24" s="80" t="s">
        <v>161</v>
      </c>
      <c r="H24" s="34"/>
      <c r="I24" s="34"/>
      <c r="J24" s="34"/>
      <c r="K24" s="34"/>
      <c r="L24" s="34"/>
    </row>
    <row r="25" ht="15" customHeight="1">
      <c r="B25" s="51" t="s">
        <v>113</v>
      </c>
    </row>
    <row r="26" ht="15" customHeight="1">
      <c r="B26" s="51" t="s">
        <v>114</v>
      </c>
    </row>
    <row r="27" ht="15" customHeight="1">
      <c r="B27" s="51" t="s">
        <v>115</v>
      </c>
    </row>
    <row r="28" ht="15" customHeight="1">
      <c r="B28" s="51" t="s">
        <v>116</v>
      </c>
    </row>
    <row r="29" ht="15" customHeight="1">
      <c r="B29" s="51" t="s">
        <v>117</v>
      </c>
    </row>
  </sheetData>
  <sheetProtection/>
  <mergeCells count="15">
    <mergeCell ref="D5:J5"/>
    <mergeCell ref="C7:E7"/>
    <mergeCell ref="D9:E9"/>
    <mergeCell ref="F9:G9"/>
    <mergeCell ref="H9:J9"/>
    <mergeCell ref="H10:I10"/>
    <mergeCell ref="H11:I11"/>
    <mergeCell ref="H12:I12"/>
    <mergeCell ref="H13:I13"/>
    <mergeCell ref="C18:E18"/>
    <mergeCell ref="C19:E19"/>
    <mergeCell ref="C15:C17"/>
    <mergeCell ref="D15:E15"/>
    <mergeCell ref="D16:E16"/>
    <mergeCell ref="D17:E17"/>
  </mergeCells>
  <conditionalFormatting sqref="F11">
    <cfRule type="cellIs" priority="3" dxfId="6" operator="equal" stopIfTrue="1">
      <formula>-1000</formula>
    </cfRule>
  </conditionalFormatting>
  <conditionalFormatting sqref="H11:I11">
    <cfRule type="cellIs" priority="1" dxfId="6" operator="equal" stopIfTrue="1">
      <formula>-1500000</formula>
    </cfRule>
  </conditionalFormatting>
  <printOptions/>
  <pageMargins left="0.5118110236220472" right="0.11811023622047245" top="0.7480314960629921" bottom="0.5511811023622047" header="0.31496062992125984" footer="0.31496062992125984"/>
  <pageSetup horizontalDpi="600" verticalDpi="600" orientation="portrait" paperSize="9" scale="91" r:id="rId3"/>
  <colBreaks count="1" manualBreakCount="1">
    <brk id="13" max="30" man="1"/>
  </colBreaks>
  <legacyDrawing r:id="rId2"/>
</worksheet>
</file>

<file path=xl/worksheets/sheet17.xml><?xml version="1.0" encoding="utf-8"?>
<worksheet xmlns="http://schemas.openxmlformats.org/spreadsheetml/2006/main" xmlns:r="http://schemas.openxmlformats.org/officeDocument/2006/relationships">
  <sheetPr>
    <tabColor rgb="FFFFFF00"/>
  </sheetPr>
  <dimension ref="A1:W38"/>
  <sheetViews>
    <sheetView view="pageBreakPreview" zoomScaleSheetLayoutView="100" zoomScalePageLayoutView="0" workbookViewId="0" topLeftCell="A1">
      <selection activeCell="H2" sqref="H2"/>
    </sheetView>
  </sheetViews>
  <sheetFormatPr defaultColWidth="12.57421875" defaultRowHeight="15"/>
  <cols>
    <col min="1" max="1" width="3.57421875" style="79" customWidth="1"/>
    <col min="2" max="2" width="15.57421875" style="79" customWidth="1"/>
    <col min="3" max="4" width="12.57421875" style="79" customWidth="1"/>
    <col min="5" max="5" width="3.57421875" style="79" customWidth="1"/>
    <col min="6" max="6" width="12.57421875" style="79" customWidth="1"/>
    <col min="7" max="7" width="3.57421875" style="79" customWidth="1"/>
    <col min="8" max="8" width="9.57421875" style="79" customWidth="1"/>
    <col min="9" max="10" width="3.57421875" style="79" customWidth="1"/>
    <col min="11" max="11" width="6.57421875" style="79" customWidth="1"/>
    <col min="12" max="13" width="12.57421875" style="79" customWidth="1"/>
    <col min="14" max="14" width="3.57421875" style="79" hidden="1" customWidth="1"/>
    <col min="15" max="15" width="12.57421875" style="79" customWidth="1"/>
    <col min="16" max="16" width="3.57421875" style="79" customWidth="1"/>
    <col min="17" max="22" width="12.57421875" style="79" customWidth="1"/>
    <col min="23" max="16384" width="12.57421875" style="79" customWidth="1"/>
  </cols>
  <sheetData>
    <row r="1" ht="30" customHeight="1">
      <c r="A1" s="124" t="s">
        <v>247</v>
      </c>
    </row>
    <row r="2" ht="15" customHeight="1"/>
    <row r="3" ht="30" customHeight="1">
      <c r="A3" s="102" t="s">
        <v>170</v>
      </c>
    </row>
    <row r="4" ht="15" customHeight="1" thickBot="1">
      <c r="V4" s="81" t="s">
        <v>19</v>
      </c>
    </row>
    <row r="5" spans="1:22" ht="30" customHeight="1" thickBot="1">
      <c r="A5" s="350" t="s">
        <v>123</v>
      </c>
      <c r="B5" s="357" t="s">
        <v>122</v>
      </c>
      <c r="C5" s="399" t="s">
        <v>192</v>
      </c>
      <c r="D5" s="390" t="s">
        <v>197</v>
      </c>
      <c r="E5" s="390"/>
      <c r="F5" s="400" t="s">
        <v>198</v>
      </c>
      <c r="G5" s="403" t="s">
        <v>85</v>
      </c>
      <c r="H5" s="404"/>
      <c r="I5" s="404"/>
      <c r="J5" s="404"/>
      <c r="K5" s="404"/>
      <c r="L5" s="405"/>
      <c r="M5" s="406" t="s">
        <v>86</v>
      </c>
      <c r="N5" s="407"/>
      <c r="O5" s="407"/>
      <c r="P5" s="407"/>
      <c r="Q5" s="407"/>
      <c r="R5" s="407"/>
      <c r="S5" s="407"/>
      <c r="T5" s="407"/>
      <c r="U5" s="407"/>
      <c r="V5" s="408"/>
    </row>
    <row r="6" spans="1:22" ht="22.5" customHeight="1">
      <c r="A6" s="351"/>
      <c r="B6" s="358"/>
      <c r="C6" s="351"/>
      <c r="D6" s="398"/>
      <c r="E6" s="398"/>
      <c r="F6" s="401"/>
      <c r="G6" s="377" t="s">
        <v>87</v>
      </c>
      <c r="H6" s="378"/>
      <c r="I6" s="378"/>
      <c r="J6" s="378"/>
      <c r="K6" s="379"/>
      <c r="L6" s="400" t="s">
        <v>88</v>
      </c>
      <c r="M6" s="439" t="s">
        <v>134</v>
      </c>
      <c r="N6" s="441"/>
      <c r="O6" s="443" t="s">
        <v>135</v>
      </c>
      <c r="P6" s="443"/>
      <c r="Q6" s="445" t="s">
        <v>136</v>
      </c>
      <c r="R6" s="447" t="s">
        <v>137</v>
      </c>
      <c r="S6" s="431" t="s">
        <v>138</v>
      </c>
      <c r="T6" s="433" t="s">
        <v>139</v>
      </c>
      <c r="U6" s="435" t="s">
        <v>140</v>
      </c>
      <c r="V6" s="437" t="s">
        <v>141</v>
      </c>
    </row>
    <row r="7" spans="1:22" ht="22.5" customHeight="1" thickBot="1">
      <c r="A7" s="352"/>
      <c r="B7" s="303"/>
      <c r="C7" s="352"/>
      <c r="D7" s="391"/>
      <c r="E7" s="391"/>
      <c r="F7" s="402"/>
      <c r="G7" s="372"/>
      <c r="H7" s="373"/>
      <c r="I7" s="374" t="s">
        <v>96</v>
      </c>
      <c r="J7" s="375"/>
      <c r="K7" s="376"/>
      <c r="L7" s="402"/>
      <c r="M7" s="440"/>
      <c r="N7" s="442"/>
      <c r="O7" s="444"/>
      <c r="P7" s="444"/>
      <c r="Q7" s="446"/>
      <c r="R7" s="448"/>
      <c r="S7" s="432"/>
      <c r="T7" s="434"/>
      <c r="U7" s="436"/>
      <c r="V7" s="438"/>
    </row>
    <row r="8" spans="1:23" ht="22.5" customHeight="1">
      <c r="A8" s="353">
        <v>1</v>
      </c>
      <c r="B8" s="359">
        <f>'★基礎情報入力'!N10</f>
        <v>0</v>
      </c>
      <c r="C8" s="450" t="s">
        <v>167</v>
      </c>
      <c r="D8" s="365">
        <f>ROUNDDOWN('★基礎情報入力'!N16/1000,0)</f>
        <v>0</v>
      </c>
      <c r="E8" s="367" t="s">
        <v>97</v>
      </c>
      <c r="F8" s="354">
        <f>IF((D8&lt;=C8),D8,C8)</f>
        <v>0</v>
      </c>
      <c r="G8" s="368">
        <f>ROUNDDOWN('★基礎情報入力'!D17/1000,0)</f>
        <v>0</v>
      </c>
      <c r="H8" s="369"/>
      <c r="I8" s="370">
        <f>ROUNDDOWN('★基礎情報入力'!D18/1000,0)</f>
        <v>0</v>
      </c>
      <c r="J8" s="371"/>
      <c r="K8" s="369"/>
      <c r="L8" s="360">
        <f>IF(ISERROR(G8/F8),"",(G8/F8))</f>
      </c>
      <c r="M8" s="361">
        <f>IF(ISERROR(L8/4),"",(L8/4))</f>
      </c>
      <c r="N8" s="362" t="s">
        <v>143</v>
      </c>
      <c r="O8" s="363">
        <v>0.166666666666667</v>
      </c>
      <c r="P8" s="363" t="s">
        <v>97</v>
      </c>
      <c r="Q8" s="364">
        <f>IF(M8&lt;=O8,M8,O8)</f>
        <v>0.166666666666667</v>
      </c>
      <c r="R8" s="354">
        <f>IF(ISERROR(ROUNDDOWN(F8*Q8,0)),"",(ROUNDDOWN(F8*Q8,0)))</f>
        <v>0</v>
      </c>
      <c r="S8" s="355">
        <f>SUM(I8,R8)</f>
        <v>0</v>
      </c>
      <c r="T8" s="356">
        <f>ROUNDDOWN(F8*1/2,0)</f>
        <v>0</v>
      </c>
      <c r="U8" s="356">
        <f>IF(0&lt;=S8-T8,S8-T8,0)</f>
        <v>0</v>
      </c>
      <c r="V8" s="354">
        <f>IF(ISERROR(IF(0&lt;=R8-U8,R8-U8,0)),"",(IF(0&lt;=R8-U8,R8-U8,0)))</f>
        <v>0</v>
      </c>
      <c r="W8" s="120"/>
    </row>
    <row r="9" spans="1:23" ht="22.5" customHeight="1">
      <c r="A9" s="340"/>
      <c r="B9" s="342"/>
      <c r="C9" s="451"/>
      <c r="D9" s="344"/>
      <c r="E9" s="348"/>
      <c r="F9" s="298"/>
      <c r="G9" s="326"/>
      <c r="H9" s="327"/>
      <c r="I9" s="330"/>
      <c r="J9" s="331"/>
      <c r="K9" s="327"/>
      <c r="L9" s="334"/>
      <c r="M9" s="336"/>
      <c r="N9" s="338"/>
      <c r="O9" s="318"/>
      <c r="P9" s="318"/>
      <c r="Q9" s="320"/>
      <c r="R9" s="298"/>
      <c r="S9" s="322"/>
      <c r="T9" s="324"/>
      <c r="U9" s="324"/>
      <c r="V9" s="298"/>
      <c r="W9" s="120"/>
    </row>
    <row r="10" spans="1:23" ht="22.5" customHeight="1">
      <c r="A10" s="340">
        <v>2</v>
      </c>
      <c r="B10" s="342">
        <f>'★基礎情報入力'!N19</f>
        <v>0</v>
      </c>
      <c r="C10" s="451" t="s">
        <v>166</v>
      </c>
      <c r="D10" s="344">
        <f>ROUNDDOWN('★基礎情報入力'!N25/1000,0)</f>
        <v>0</v>
      </c>
      <c r="E10" s="348" t="s">
        <v>97</v>
      </c>
      <c r="F10" s="298">
        <f>IF((D10&lt;=C10),D10,C10)</f>
        <v>0</v>
      </c>
      <c r="G10" s="326">
        <f>ROUNDDOWN('★基礎情報入力'!D26/1000,0)</f>
        <v>0</v>
      </c>
      <c r="H10" s="327"/>
      <c r="I10" s="330">
        <f>ROUNDDOWN('★基礎情報入力'!D27/1000,0)</f>
        <v>0</v>
      </c>
      <c r="J10" s="331"/>
      <c r="K10" s="327"/>
      <c r="L10" s="334">
        <f>IF(ISERROR(G10/F10),"",(G10/F10))</f>
      </c>
      <c r="M10" s="336">
        <f>IF(ISERROR(L10/4),"",(L10/4))</f>
      </c>
      <c r="N10" s="338" t="s">
        <v>142</v>
      </c>
      <c r="O10" s="318">
        <v>0.166666666666667</v>
      </c>
      <c r="P10" s="318" t="s">
        <v>97</v>
      </c>
      <c r="Q10" s="320">
        <f>IF(M10&lt;=O10,M10,O10)</f>
        <v>0.166666666666667</v>
      </c>
      <c r="R10" s="298">
        <f>IF(ISERROR(ROUNDDOWN(F10*Q10,0)),"",(ROUNDDOWN(F10*Q10,0)))</f>
        <v>0</v>
      </c>
      <c r="S10" s="322">
        <f>SUM(I10,R10)</f>
        <v>0</v>
      </c>
      <c r="T10" s="324">
        <f>ROUNDDOWN(F10*1/2,0)</f>
        <v>0</v>
      </c>
      <c r="U10" s="324">
        <f>IF(0&lt;=S10-T10,S10-T10,0)</f>
        <v>0</v>
      </c>
      <c r="V10" s="298">
        <f>IF(ISERROR(IF(0&lt;=R10-U10,R10-U10,0)),"",(IF(0&lt;=R10-U10,R10-U10,0)))</f>
        <v>0</v>
      </c>
      <c r="W10" s="120"/>
    </row>
    <row r="11" spans="1:23" ht="22.5" customHeight="1">
      <c r="A11" s="340"/>
      <c r="B11" s="342"/>
      <c r="C11" s="451"/>
      <c r="D11" s="344"/>
      <c r="E11" s="348"/>
      <c r="F11" s="298"/>
      <c r="G11" s="326"/>
      <c r="H11" s="327"/>
      <c r="I11" s="330"/>
      <c r="J11" s="331"/>
      <c r="K11" s="327"/>
      <c r="L11" s="334"/>
      <c r="M11" s="336"/>
      <c r="N11" s="338"/>
      <c r="O11" s="318"/>
      <c r="P11" s="318"/>
      <c r="Q11" s="320"/>
      <c r="R11" s="298"/>
      <c r="S11" s="322"/>
      <c r="T11" s="324"/>
      <c r="U11" s="324"/>
      <c r="V11" s="298"/>
      <c r="W11" s="120"/>
    </row>
    <row r="12" spans="1:23" ht="22.5" customHeight="1">
      <c r="A12" s="340">
        <v>3</v>
      </c>
      <c r="B12" s="342">
        <f>'★基礎情報入力'!N28</f>
        <v>0</v>
      </c>
      <c r="C12" s="451" t="s">
        <v>166</v>
      </c>
      <c r="D12" s="344">
        <f>ROUNDDOWN('★基礎情報入力'!N34/1000,0)</f>
        <v>0</v>
      </c>
      <c r="E12" s="348" t="s">
        <v>97</v>
      </c>
      <c r="F12" s="298">
        <f>IF((D12&lt;=C12),D12,C12)</f>
        <v>0</v>
      </c>
      <c r="G12" s="326">
        <f>ROUNDDOWN('★基礎情報入力'!D35/1000,0)</f>
        <v>0</v>
      </c>
      <c r="H12" s="327"/>
      <c r="I12" s="330">
        <f>ROUNDDOWN('★基礎情報入力'!D36/1000,0)</f>
        <v>0</v>
      </c>
      <c r="J12" s="331"/>
      <c r="K12" s="327"/>
      <c r="L12" s="334">
        <f>IF(ISERROR(G12/F12),"",(G12/F12))</f>
      </c>
      <c r="M12" s="336">
        <f>IF(ISERROR(L12/4),"",(L12/4))</f>
      </c>
      <c r="N12" s="338" t="s">
        <v>142</v>
      </c>
      <c r="O12" s="318">
        <v>0.166666666666667</v>
      </c>
      <c r="P12" s="318" t="s">
        <v>97</v>
      </c>
      <c r="Q12" s="320">
        <f>IF(M12&lt;=O12,M12,O12)</f>
        <v>0.166666666666667</v>
      </c>
      <c r="R12" s="298">
        <f>IF(ISERROR(ROUNDDOWN(F12*Q12,0)),"",(ROUNDDOWN(F12*Q12,0)))</f>
        <v>0</v>
      </c>
      <c r="S12" s="322">
        <f>SUM(I12,R12)</f>
        <v>0</v>
      </c>
      <c r="T12" s="324">
        <f>ROUNDDOWN(F12*1/2,0)</f>
        <v>0</v>
      </c>
      <c r="U12" s="324">
        <f>IF(0&lt;=S12-T12,S12-T12,0)</f>
        <v>0</v>
      </c>
      <c r="V12" s="298">
        <f>IF(ISERROR(IF(0&lt;=R12-U12,R12-U12,0)),"",(IF(0&lt;=R12-U12,R12-U12,0)))</f>
        <v>0</v>
      </c>
      <c r="W12" s="120"/>
    </row>
    <row r="13" spans="1:23" ht="22.5" customHeight="1">
      <c r="A13" s="340"/>
      <c r="B13" s="342"/>
      <c r="C13" s="451"/>
      <c r="D13" s="344"/>
      <c r="E13" s="348"/>
      <c r="F13" s="298"/>
      <c r="G13" s="326"/>
      <c r="H13" s="327"/>
      <c r="I13" s="330"/>
      <c r="J13" s="331"/>
      <c r="K13" s="327"/>
      <c r="L13" s="334"/>
      <c r="M13" s="336"/>
      <c r="N13" s="338"/>
      <c r="O13" s="318"/>
      <c r="P13" s="318"/>
      <c r="Q13" s="320"/>
      <c r="R13" s="298"/>
      <c r="S13" s="322"/>
      <c r="T13" s="324"/>
      <c r="U13" s="324"/>
      <c r="V13" s="298"/>
      <c r="W13" s="120"/>
    </row>
    <row r="14" spans="1:23" ht="22.5" customHeight="1">
      <c r="A14" s="340">
        <v>4</v>
      </c>
      <c r="B14" s="342">
        <f>'★基礎情報入力'!N37</f>
        <v>0</v>
      </c>
      <c r="C14" s="451" t="s">
        <v>166</v>
      </c>
      <c r="D14" s="344">
        <f>ROUNDDOWN('★基礎情報入力'!N43/1000,0)</f>
        <v>0</v>
      </c>
      <c r="E14" s="348" t="s">
        <v>97</v>
      </c>
      <c r="F14" s="298">
        <f>IF((D14&lt;=C14),D14,C14)</f>
        <v>0</v>
      </c>
      <c r="G14" s="326">
        <f>ROUNDDOWN('★基礎情報入力'!D44/1000,0)</f>
        <v>0</v>
      </c>
      <c r="H14" s="327"/>
      <c r="I14" s="330">
        <f>ROUNDDOWN('★基礎情報入力'!D45/1000,0)</f>
        <v>0</v>
      </c>
      <c r="J14" s="331"/>
      <c r="K14" s="327"/>
      <c r="L14" s="334">
        <f>IF(ISERROR(G14/F14),"",(G14/F14))</f>
      </c>
      <c r="M14" s="336">
        <f>IF(ISERROR(L14/4),"",(L14/4))</f>
      </c>
      <c r="N14" s="338" t="s">
        <v>142</v>
      </c>
      <c r="O14" s="318">
        <v>0.166666666666667</v>
      </c>
      <c r="P14" s="318" t="s">
        <v>97</v>
      </c>
      <c r="Q14" s="320">
        <f>IF(M14&lt;=O14,M14,O14)</f>
        <v>0.166666666666667</v>
      </c>
      <c r="R14" s="298">
        <f>IF(ISERROR(ROUNDDOWN(F14*Q14,0)),"",(ROUNDDOWN(F14*Q14,0)))</f>
        <v>0</v>
      </c>
      <c r="S14" s="322">
        <f>SUM(I14,R14)</f>
        <v>0</v>
      </c>
      <c r="T14" s="324">
        <f>ROUNDDOWN(F14*1/2,0)</f>
        <v>0</v>
      </c>
      <c r="U14" s="324">
        <f>IF(0&lt;=S14-T14,S14-T14,0)</f>
        <v>0</v>
      </c>
      <c r="V14" s="298">
        <f>IF(ISERROR(IF(0&lt;=R14-U14,R14-U14,0)),"",(IF(0&lt;=R14-U14,R14-U14,0)))</f>
        <v>0</v>
      </c>
      <c r="W14" s="120"/>
    </row>
    <row r="15" spans="1:23" ht="22.5" customHeight="1">
      <c r="A15" s="340"/>
      <c r="B15" s="342"/>
      <c r="C15" s="451"/>
      <c r="D15" s="344"/>
      <c r="E15" s="348"/>
      <c r="F15" s="298"/>
      <c r="G15" s="326"/>
      <c r="H15" s="327"/>
      <c r="I15" s="330"/>
      <c r="J15" s="331"/>
      <c r="K15" s="327"/>
      <c r="L15" s="334"/>
      <c r="M15" s="336"/>
      <c r="N15" s="338"/>
      <c r="O15" s="318"/>
      <c r="P15" s="318"/>
      <c r="Q15" s="320"/>
      <c r="R15" s="298"/>
      <c r="S15" s="322"/>
      <c r="T15" s="324"/>
      <c r="U15" s="324"/>
      <c r="V15" s="298"/>
      <c r="W15" s="120"/>
    </row>
    <row r="16" spans="1:23" ht="22.5" customHeight="1">
      <c r="A16" s="340">
        <v>5</v>
      </c>
      <c r="B16" s="342">
        <f>'★基礎情報入力'!N46</f>
        <v>0</v>
      </c>
      <c r="C16" s="451" t="s">
        <v>166</v>
      </c>
      <c r="D16" s="344">
        <f>ROUNDDOWN('★基礎情報入力'!N52/1000,0)</f>
        <v>0</v>
      </c>
      <c r="E16" s="348" t="s">
        <v>97</v>
      </c>
      <c r="F16" s="298">
        <f>IF((D16&lt;=C16),D16,C16)</f>
        <v>0</v>
      </c>
      <c r="G16" s="326">
        <f>ROUNDDOWN('★基礎情報入力'!D53/1000,0)</f>
        <v>0</v>
      </c>
      <c r="H16" s="327"/>
      <c r="I16" s="330">
        <f>ROUNDDOWN('★基礎情報入力'!D54/1000,0)</f>
        <v>0</v>
      </c>
      <c r="J16" s="331"/>
      <c r="K16" s="327"/>
      <c r="L16" s="334">
        <f>IF(ISERROR(G16/F16),"",(G16/F16))</f>
      </c>
      <c r="M16" s="336">
        <f>IF(ISERROR(L16/4),"",(L16/4))</f>
      </c>
      <c r="N16" s="338" t="s">
        <v>142</v>
      </c>
      <c r="O16" s="318">
        <v>0.166666666666667</v>
      </c>
      <c r="P16" s="318" t="s">
        <v>97</v>
      </c>
      <c r="Q16" s="320">
        <f>IF(M16&lt;=O16,M16,O16)</f>
        <v>0.166666666666667</v>
      </c>
      <c r="R16" s="298">
        <f>IF(ISERROR(ROUNDDOWN(F16*Q16,0)),"",(ROUNDDOWN(F16*Q16,0)))</f>
        <v>0</v>
      </c>
      <c r="S16" s="322">
        <f>SUM(I16,R16)</f>
        <v>0</v>
      </c>
      <c r="T16" s="324">
        <f>ROUNDDOWN(F16*1/2,0)</f>
        <v>0</v>
      </c>
      <c r="U16" s="324">
        <f>IF(0&lt;=S16-T16,S16-T16,0)</f>
        <v>0</v>
      </c>
      <c r="V16" s="298">
        <f>IF(ISERROR(IF(0&lt;=R16-U16,R16-U16,0)),"",(IF(0&lt;=R16-U16,R16-U16,0)))</f>
        <v>0</v>
      </c>
      <c r="W16" s="120"/>
    </row>
    <row r="17" spans="1:23" ht="22.5" customHeight="1">
      <c r="A17" s="340"/>
      <c r="B17" s="342"/>
      <c r="C17" s="451"/>
      <c r="D17" s="344"/>
      <c r="E17" s="348"/>
      <c r="F17" s="298"/>
      <c r="G17" s="326"/>
      <c r="H17" s="327"/>
      <c r="I17" s="330"/>
      <c r="J17" s="331"/>
      <c r="K17" s="327"/>
      <c r="L17" s="334"/>
      <c r="M17" s="336"/>
      <c r="N17" s="338"/>
      <c r="O17" s="318"/>
      <c r="P17" s="318"/>
      <c r="Q17" s="320"/>
      <c r="R17" s="298"/>
      <c r="S17" s="322"/>
      <c r="T17" s="324"/>
      <c r="U17" s="324"/>
      <c r="V17" s="298"/>
      <c r="W17" s="120"/>
    </row>
    <row r="18" spans="1:23" ht="22.5" customHeight="1">
      <c r="A18" s="340">
        <v>6</v>
      </c>
      <c r="B18" s="342">
        <f>'★基礎情報入力'!N55</f>
        <v>0</v>
      </c>
      <c r="C18" s="451" t="s">
        <v>166</v>
      </c>
      <c r="D18" s="344">
        <f>ROUNDDOWN('★基礎情報入力'!N61/1000,0)</f>
        <v>0</v>
      </c>
      <c r="E18" s="348" t="s">
        <v>97</v>
      </c>
      <c r="F18" s="298">
        <f>IF((D18&lt;=C18),D18,C18)</f>
        <v>0</v>
      </c>
      <c r="G18" s="326">
        <f>ROUNDDOWN('★基礎情報入力'!D62/1000,0)</f>
        <v>0</v>
      </c>
      <c r="H18" s="327"/>
      <c r="I18" s="330">
        <f>ROUNDDOWN('★基礎情報入力'!D63/1000,0)</f>
        <v>0</v>
      </c>
      <c r="J18" s="331"/>
      <c r="K18" s="327"/>
      <c r="L18" s="334">
        <f>IF(ISERROR(G18/F18),"",(G18/F18))</f>
      </c>
      <c r="M18" s="336">
        <f>IF(ISERROR(L18/4),"",(L18/4))</f>
      </c>
      <c r="N18" s="338" t="s">
        <v>142</v>
      </c>
      <c r="O18" s="318">
        <v>0.166666666666667</v>
      </c>
      <c r="P18" s="318" t="s">
        <v>97</v>
      </c>
      <c r="Q18" s="320">
        <f>IF(M18&lt;=O18,M18,O18)</f>
        <v>0.166666666666667</v>
      </c>
      <c r="R18" s="298">
        <f>IF(ISERROR(ROUNDDOWN(F18*Q18,0)),"",(ROUNDDOWN(F18*Q18,0)))</f>
        <v>0</v>
      </c>
      <c r="S18" s="322">
        <f>SUM(I18,R18)</f>
        <v>0</v>
      </c>
      <c r="T18" s="324">
        <f>ROUNDDOWN(F18*1/2,0)</f>
        <v>0</v>
      </c>
      <c r="U18" s="324">
        <f>IF(0&lt;=S18-T18,S18-T18,0)</f>
        <v>0</v>
      </c>
      <c r="V18" s="298">
        <f>IF(ISERROR(IF(0&lt;=R18-U18,R18-U18,0)),"",(IF(0&lt;=R18-U18,R18-U18,0)))</f>
        <v>0</v>
      </c>
      <c r="W18" s="120"/>
    </row>
    <row r="19" spans="1:23" ht="22.5" customHeight="1">
      <c r="A19" s="340"/>
      <c r="B19" s="342"/>
      <c r="C19" s="451"/>
      <c r="D19" s="344"/>
      <c r="E19" s="348"/>
      <c r="F19" s="298"/>
      <c r="G19" s="326"/>
      <c r="H19" s="327"/>
      <c r="I19" s="330"/>
      <c r="J19" s="331"/>
      <c r="K19" s="327"/>
      <c r="L19" s="334"/>
      <c r="M19" s="336"/>
      <c r="N19" s="338"/>
      <c r="O19" s="318"/>
      <c r="P19" s="318"/>
      <c r="Q19" s="320"/>
      <c r="R19" s="298"/>
      <c r="S19" s="322"/>
      <c r="T19" s="324"/>
      <c r="U19" s="324"/>
      <c r="V19" s="298"/>
      <c r="W19" s="120"/>
    </row>
    <row r="20" spans="1:23" ht="22.5" customHeight="1">
      <c r="A20" s="340">
        <v>7</v>
      </c>
      <c r="B20" s="342">
        <f>'★基礎情報入力'!N64</f>
        <v>0</v>
      </c>
      <c r="C20" s="451" t="s">
        <v>166</v>
      </c>
      <c r="D20" s="344">
        <f>ROUNDDOWN('★基礎情報入力'!N70/1000,0)</f>
        <v>0</v>
      </c>
      <c r="E20" s="348" t="s">
        <v>97</v>
      </c>
      <c r="F20" s="298">
        <f>IF((D20&lt;=C20),D20,C20)</f>
        <v>0</v>
      </c>
      <c r="G20" s="326">
        <f>ROUNDDOWN('★基礎情報入力'!D71/1000,0)</f>
        <v>0</v>
      </c>
      <c r="H20" s="327"/>
      <c r="I20" s="330">
        <f>ROUNDDOWN('★基礎情報入力'!D72/1000,0)</f>
        <v>0</v>
      </c>
      <c r="J20" s="331"/>
      <c r="K20" s="327"/>
      <c r="L20" s="334">
        <f>IF(ISERROR(G20/F20),"",(G20/F20))</f>
      </c>
      <c r="M20" s="336">
        <f>IF(ISERROR(L20/4),"",(L20/4))</f>
      </c>
      <c r="N20" s="338" t="s">
        <v>142</v>
      </c>
      <c r="O20" s="318">
        <v>0.166666666666667</v>
      </c>
      <c r="P20" s="318" t="s">
        <v>97</v>
      </c>
      <c r="Q20" s="320">
        <f>IF(M20&lt;=O20,M20,O20)</f>
        <v>0.166666666666667</v>
      </c>
      <c r="R20" s="298">
        <f>IF(ISERROR(ROUNDDOWN(F20*Q20,0)),"",(ROUNDDOWN(F20*Q20,0)))</f>
        <v>0</v>
      </c>
      <c r="S20" s="322">
        <f>SUM(I20,R20)</f>
        <v>0</v>
      </c>
      <c r="T20" s="324">
        <f>ROUNDDOWN(F20*1/2,0)</f>
        <v>0</v>
      </c>
      <c r="U20" s="324">
        <f>IF(0&lt;=S20-T20,S20-T20,0)</f>
        <v>0</v>
      </c>
      <c r="V20" s="298">
        <f>IF(ISERROR(IF(0&lt;=R20-U20,R20-U20,0)),"",(IF(0&lt;=R20-U20,R20-U20,0)))</f>
        <v>0</v>
      </c>
      <c r="W20" s="120"/>
    </row>
    <row r="21" spans="1:23" ht="22.5" customHeight="1">
      <c r="A21" s="340"/>
      <c r="B21" s="342"/>
      <c r="C21" s="451"/>
      <c r="D21" s="344"/>
      <c r="E21" s="348"/>
      <c r="F21" s="298"/>
      <c r="G21" s="326"/>
      <c r="H21" s="327"/>
      <c r="I21" s="330"/>
      <c r="J21" s="331"/>
      <c r="K21" s="327"/>
      <c r="L21" s="334"/>
      <c r="M21" s="336"/>
      <c r="N21" s="338"/>
      <c r="O21" s="318"/>
      <c r="P21" s="318"/>
      <c r="Q21" s="320"/>
      <c r="R21" s="298"/>
      <c r="S21" s="322"/>
      <c r="T21" s="324"/>
      <c r="U21" s="324"/>
      <c r="V21" s="298"/>
      <c r="W21" s="120"/>
    </row>
    <row r="22" spans="1:23" ht="22.5" customHeight="1">
      <c r="A22" s="340">
        <v>8</v>
      </c>
      <c r="B22" s="342">
        <f>'★基礎情報入力'!N73</f>
        <v>0</v>
      </c>
      <c r="C22" s="451" t="s">
        <v>166</v>
      </c>
      <c r="D22" s="344">
        <f>ROUNDDOWN('★基礎情報入力'!N79/1000,0)</f>
        <v>0</v>
      </c>
      <c r="E22" s="348" t="s">
        <v>97</v>
      </c>
      <c r="F22" s="298">
        <f>IF((D22&lt;=C22),D22,C22)</f>
        <v>0</v>
      </c>
      <c r="G22" s="326">
        <f>ROUNDDOWN('★基礎情報入力'!D80/1000,0)</f>
        <v>0</v>
      </c>
      <c r="H22" s="327"/>
      <c r="I22" s="330">
        <f>ROUNDDOWN('★基礎情報入力'!D81/1000,0)</f>
        <v>0</v>
      </c>
      <c r="J22" s="331"/>
      <c r="K22" s="327"/>
      <c r="L22" s="334">
        <f>IF(ISERROR(G22/F22),"",(G22/F22))</f>
      </c>
      <c r="M22" s="336">
        <f>IF(ISERROR(L22/4),"",(L22/4))</f>
      </c>
      <c r="N22" s="338" t="s">
        <v>142</v>
      </c>
      <c r="O22" s="318">
        <v>0.166666666666667</v>
      </c>
      <c r="P22" s="318" t="s">
        <v>97</v>
      </c>
      <c r="Q22" s="320">
        <f>IF(M22&lt;=O22,M22,O22)</f>
        <v>0.166666666666667</v>
      </c>
      <c r="R22" s="298">
        <f>IF(ISERROR(ROUNDDOWN(F22*Q22,0)),"",(ROUNDDOWN(F22*Q22,0)))</f>
        <v>0</v>
      </c>
      <c r="S22" s="322">
        <f>SUM(I22,R22)</f>
        <v>0</v>
      </c>
      <c r="T22" s="324">
        <f>ROUNDDOWN(F22*1/2,0)</f>
        <v>0</v>
      </c>
      <c r="U22" s="324">
        <f>IF(0&lt;=S22-T22,S22-T22,0)</f>
        <v>0</v>
      </c>
      <c r="V22" s="298">
        <f>IF(ISERROR(IF(0&lt;=R22-U22,R22-U22,0)),"",(IF(0&lt;=R22-U22,R22-U22,0)))</f>
        <v>0</v>
      </c>
      <c r="W22" s="120"/>
    </row>
    <row r="23" spans="1:23" ht="22.5" customHeight="1">
      <c r="A23" s="340"/>
      <c r="B23" s="342"/>
      <c r="C23" s="451"/>
      <c r="D23" s="344"/>
      <c r="E23" s="348"/>
      <c r="F23" s="298"/>
      <c r="G23" s="326"/>
      <c r="H23" s="327"/>
      <c r="I23" s="330"/>
      <c r="J23" s="331"/>
      <c r="K23" s="327"/>
      <c r="L23" s="334"/>
      <c r="M23" s="336"/>
      <c r="N23" s="338"/>
      <c r="O23" s="318"/>
      <c r="P23" s="318"/>
      <c r="Q23" s="320"/>
      <c r="R23" s="298"/>
      <c r="S23" s="322"/>
      <c r="T23" s="324"/>
      <c r="U23" s="324"/>
      <c r="V23" s="298"/>
      <c r="W23" s="120"/>
    </row>
    <row r="24" spans="1:23" ht="22.5" customHeight="1">
      <c r="A24" s="340">
        <v>9</v>
      </c>
      <c r="B24" s="342">
        <f>'★基礎情報入力'!N82</f>
        <v>0</v>
      </c>
      <c r="C24" s="451" t="s">
        <v>166</v>
      </c>
      <c r="D24" s="344">
        <f>ROUNDDOWN('★基礎情報入力'!N88/1000,0)</f>
        <v>0</v>
      </c>
      <c r="E24" s="348" t="s">
        <v>97</v>
      </c>
      <c r="F24" s="298">
        <f>IF((D24&lt;=C24),D24,C24)</f>
        <v>0</v>
      </c>
      <c r="G24" s="326">
        <f>ROUNDDOWN('★基礎情報入力'!D89/1000,0)</f>
        <v>0</v>
      </c>
      <c r="H24" s="327"/>
      <c r="I24" s="330">
        <f>ROUNDDOWN('★基礎情報入力'!D90/1000,0)</f>
        <v>0</v>
      </c>
      <c r="J24" s="331"/>
      <c r="K24" s="327"/>
      <c r="L24" s="334">
        <f>IF(ISERROR(G24/F24),"",(G24/F24))</f>
      </c>
      <c r="M24" s="336">
        <f>IF(ISERROR(L24/4),"",(L24/4))</f>
      </c>
      <c r="N24" s="338" t="s">
        <v>142</v>
      </c>
      <c r="O24" s="318">
        <v>0.166666666666667</v>
      </c>
      <c r="P24" s="318" t="s">
        <v>97</v>
      </c>
      <c r="Q24" s="320">
        <f>IF(M24&lt;=O24,M24,O24)</f>
        <v>0.166666666666667</v>
      </c>
      <c r="R24" s="298">
        <f>IF(ISERROR(ROUNDDOWN(F24*Q24,0)),"",(ROUNDDOWN(F24*Q24,0)))</f>
        <v>0</v>
      </c>
      <c r="S24" s="322">
        <f>SUM(I24,R24)</f>
        <v>0</v>
      </c>
      <c r="T24" s="324">
        <f>ROUNDDOWN(F24*1/2,0)</f>
        <v>0</v>
      </c>
      <c r="U24" s="324">
        <f>IF(0&lt;=S24-T24,S24-T24,0)</f>
        <v>0</v>
      </c>
      <c r="V24" s="298">
        <f>IF(ISERROR(IF(0&lt;=R24-U24,R24-U24,0)),"",(IF(0&lt;=R24-U24,R24-U24,0)))</f>
        <v>0</v>
      </c>
      <c r="W24" s="120"/>
    </row>
    <row r="25" spans="1:23" ht="22.5" customHeight="1">
      <c r="A25" s="340"/>
      <c r="B25" s="342"/>
      <c r="C25" s="451"/>
      <c r="D25" s="344"/>
      <c r="E25" s="348"/>
      <c r="F25" s="298"/>
      <c r="G25" s="326"/>
      <c r="H25" s="327"/>
      <c r="I25" s="330"/>
      <c r="J25" s="331"/>
      <c r="K25" s="327"/>
      <c r="L25" s="334"/>
      <c r="M25" s="336"/>
      <c r="N25" s="338"/>
      <c r="O25" s="318"/>
      <c r="P25" s="318"/>
      <c r="Q25" s="320"/>
      <c r="R25" s="298"/>
      <c r="S25" s="322"/>
      <c r="T25" s="324"/>
      <c r="U25" s="324"/>
      <c r="V25" s="298"/>
      <c r="W25" s="120"/>
    </row>
    <row r="26" spans="1:23" ht="22.5" customHeight="1">
      <c r="A26" s="340">
        <v>10</v>
      </c>
      <c r="B26" s="342">
        <f>'★基礎情報入力'!N91</f>
        <v>0</v>
      </c>
      <c r="C26" s="451" t="s">
        <v>166</v>
      </c>
      <c r="D26" s="344">
        <f>ROUNDDOWN('★基礎情報入力'!N97/1000,0)</f>
        <v>0</v>
      </c>
      <c r="E26" s="348" t="s">
        <v>97</v>
      </c>
      <c r="F26" s="298">
        <f>IF((D26&lt;=C26),D26,C26)</f>
        <v>0</v>
      </c>
      <c r="G26" s="326">
        <f>ROUNDDOWN('★基礎情報入力'!D98/1000,0)</f>
        <v>0</v>
      </c>
      <c r="H26" s="327"/>
      <c r="I26" s="330">
        <f>ROUNDDOWN('★基礎情報入力'!D99/1000,0)</f>
        <v>0</v>
      </c>
      <c r="J26" s="331"/>
      <c r="K26" s="327"/>
      <c r="L26" s="334">
        <f>IF(ISERROR(G26/F26),"",(G26/F26))</f>
      </c>
      <c r="M26" s="336">
        <f>IF(ISERROR(L26/4),"",(L26/4))</f>
      </c>
      <c r="N26" s="338" t="s">
        <v>142</v>
      </c>
      <c r="O26" s="318">
        <v>0.166666666666667</v>
      </c>
      <c r="P26" s="318" t="s">
        <v>97</v>
      </c>
      <c r="Q26" s="320">
        <f>IF(M26&lt;=O26,M26,O26)</f>
        <v>0.166666666666667</v>
      </c>
      <c r="R26" s="298">
        <f>IF(ISERROR(ROUNDDOWN(F26*Q26,0)),"",(ROUNDDOWN(F26*Q26,0)))</f>
        <v>0</v>
      </c>
      <c r="S26" s="322">
        <f>SUM(I26,R26)</f>
        <v>0</v>
      </c>
      <c r="T26" s="324">
        <f>ROUNDDOWN(F26*1/2,0)</f>
        <v>0</v>
      </c>
      <c r="U26" s="324">
        <f>IF(0&lt;=S26-T26,S26-T26,0)</f>
        <v>0</v>
      </c>
      <c r="V26" s="298">
        <f>IF(ISERROR(IF(0&lt;=R26-U26,R26-U26,0)),"",(IF(0&lt;=R26-U26,R26-U26,0)))</f>
        <v>0</v>
      </c>
      <c r="W26" s="120"/>
    </row>
    <row r="27" spans="1:23" ht="22.5" customHeight="1" thickBot="1">
      <c r="A27" s="341"/>
      <c r="B27" s="343"/>
      <c r="C27" s="452"/>
      <c r="D27" s="345"/>
      <c r="E27" s="349"/>
      <c r="F27" s="299"/>
      <c r="G27" s="328"/>
      <c r="H27" s="329"/>
      <c r="I27" s="332"/>
      <c r="J27" s="333"/>
      <c r="K27" s="329"/>
      <c r="L27" s="335"/>
      <c r="M27" s="337"/>
      <c r="N27" s="339"/>
      <c r="O27" s="319"/>
      <c r="P27" s="319"/>
      <c r="Q27" s="321"/>
      <c r="R27" s="299"/>
      <c r="S27" s="323"/>
      <c r="T27" s="325"/>
      <c r="U27" s="325"/>
      <c r="V27" s="299"/>
      <c r="W27" s="120"/>
    </row>
    <row r="28" spans="1:22" ht="22.5" customHeight="1">
      <c r="A28" s="300"/>
      <c r="B28" s="302" t="s">
        <v>125</v>
      </c>
      <c r="C28" s="306"/>
      <c r="D28" s="304"/>
      <c r="E28" s="290"/>
      <c r="F28" s="286">
        <f aca="true" t="shared" si="0" ref="F28:K28">SUM(F8:F27)</f>
        <v>0</v>
      </c>
      <c r="G28" s="308">
        <f t="shared" si="0"/>
        <v>0</v>
      </c>
      <c r="H28" s="309">
        <f t="shared" si="0"/>
        <v>0</v>
      </c>
      <c r="I28" s="312">
        <f t="shared" si="0"/>
        <v>0</v>
      </c>
      <c r="J28" s="313">
        <f t="shared" si="0"/>
        <v>0</v>
      </c>
      <c r="K28" s="309">
        <f t="shared" si="0"/>
        <v>0</v>
      </c>
      <c r="L28" s="316"/>
      <c r="M28" s="288"/>
      <c r="N28" s="290"/>
      <c r="O28" s="292"/>
      <c r="P28" s="292"/>
      <c r="Q28" s="294"/>
      <c r="R28" s="296"/>
      <c r="S28" s="282"/>
      <c r="T28" s="284"/>
      <c r="U28" s="284"/>
      <c r="V28" s="286">
        <f>SUM(V8:V27)</f>
        <v>0</v>
      </c>
    </row>
    <row r="29" spans="1:22" ht="22.5" customHeight="1" thickBot="1">
      <c r="A29" s="301"/>
      <c r="B29" s="303"/>
      <c r="C29" s="307"/>
      <c r="D29" s="305"/>
      <c r="E29" s="291"/>
      <c r="F29" s="287"/>
      <c r="G29" s="310"/>
      <c r="H29" s="311"/>
      <c r="I29" s="314"/>
      <c r="J29" s="315"/>
      <c r="K29" s="311"/>
      <c r="L29" s="317"/>
      <c r="M29" s="289"/>
      <c r="N29" s="291"/>
      <c r="O29" s="293"/>
      <c r="P29" s="293"/>
      <c r="Q29" s="295"/>
      <c r="R29" s="297"/>
      <c r="S29" s="283"/>
      <c r="T29" s="285"/>
      <c r="U29" s="285"/>
      <c r="V29" s="287"/>
    </row>
    <row r="30" ht="30" customHeight="1"/>
    <row r="31" ht="13.5">
      <c r="A31" s="80" t="s">
        <v>162</v>
      </c>
    </row>
    <row r="32" ht="13.5">
      <c r="B32" s="80" t="s">
        <v>171</v>
      </c>
    </row>
    <row r="33" ht="13.5">
      <c r="B33" s="80" t="s">
        <v>172</v>
      </c>
    </row>
    <row r="34" ht="13.5">
      <c r="B34" s="79" t="s">
        <v>113</v>
      </c>
    </row>
    <row r="35" ht="13.5">
      <c r="B35" s="79" t="s">
        <v>114</v>
      </c>
    </row>
    <row r="36" ht="13.5">
      <c r="B36" s="79" t="s">
        <v>115</v>
      </c>
    </row>
    <row r="37" ht="13.5">
      <c r="B37" s="79" t="s">
        <v>116</v>
      </c>
    </row>
    <row r="38" ht="13.5">
      <c r="B38" s="79" t="s">
        <v>117</v>
      </c>
    </row>
  </sheetData>
  <sheetProtection/>
  <mergeCells count="231">
    <mergeCell ref="V28:V29"/>
    <mergeCell ref="P28:P29"/>
    <mergeCell ref="Q28:Q29"/>
    <mergeCell ref="R28:R29"/>
    <mergeCell ref="S28:S29"/>
    <mergeCell ref="T28:T29"/>
    <mergeCell ref="U28:U29"/>
    <mergeCell ref="G28:H29"/>
    <mergeCell ref="I28:K29"/>
    <mergeCell ref="L28:L29"/>
    <mergeCell ref="M28:M29"/>
    <mergeCell ref="N28:N29"/>
    <mergeCell ref="O28:O29"/>
    <mergeCell ref="S26:S27"/>
    <mergeCell ref="T26:T27"/>
    <mergeCell ref="U26:U27"/>
    <mergeCell ref="V26:V27"/>
    <mergeCell ref="A28:A29"/>
    <mergeCell ref="B28:B29"/>
    <mergeCell ref="D28:D29"/>
    <mergeCell ref="C28:C29"/>
    <mergeCell ref="E28:E29"/>
    <mergeCell ref="F28:F29"/>
    <mergeCell ref="M26:M27"/>
    <mergeCell ref="N26:N27"/>
    <mergeCell ref="O26:O27"/>
    <mergeCell ref="P26:P27"/>
    <mergeCell ref="Q26:Q27"/>
    <mergeCell ref="R26:R27"/>
    <mergeCell ref="V24:V25"/>
    <mergeCell ref="A26:A27"/>
    <mergeCell ref="B26:B27"/>
    <mergeCell ref="D26:D27"/>
    <mergeCell ref="C26:C27"/>
    <mergeCell ref="E26:E27"/>
    <mergeCell ref="F26:F27"/>
    <mergeCell ref="G26:H27"/>
    <mergeCell ref="I26:K27"/>
    <mergeCell ref="L26:L27"/>
    <mergeCell ref="P24:P25"/>
    <mergeCell ref="Q24:Q25"/>
    <mergeCell ref="R24:R25"/>
    <mergeCell ref="S24:S25"/>
    <mergeCell ref="T24:T25"/>
    <mergeCell ref="U24:U25"/>
    <mergeCell ref="G24:H25"/>
    <mergeCell ref="I24:K25"/>
    <mergeCell ref="L24:L25"/>
    <mergeCell ref="M24:M25"/>
    <mergeCell ref="N24:N25"/>
    <mergeCell ref="O24:O25"/>
    <mergeCell ref="S22:S23"/>
    <mergeCell ref="T22:T23"/>
    <mergeCell ref="U22:U23"/>
    <mergeCell ref="V22:V23"/>
    <mergeCell ref="A24:A25"/>
    <mergeCell ref="B24:B25"/>
    <mergeCell ref="D24:D25"/>
    <mergeCell ref="C24:C25"/>
    <mergeCell ref="E24:E25"/>
    <mergeCell ref="F24:F25"/>
    <mergeCell ref="M22:M23"/>
    <mergeCell ref="N22:N23"/>
    <mergeCell ref="O22:O23"/>
    <mergeCell ref="P22:P23"/>
    <mergeCell ref="Q22:Q23"/>
    <mergeCell ref="R22:R23"/>
    <mergeCell ref="V20:V21"/>
    <mergeCell ref="A22:A23"/>
    <mergeCell ref="B22:B23"/>
    <mergeCell ref="D22:D23"/>
    <mergeCell ref="C22:C23"/>
    <mergeCell ref="E22:E23"/>
    <mergeCell ref="F22:F23"/>
    <mergeCell ref="G22:H23"/>
    <mergeCell ref="I22:K23"/>
    <mergeCell ref="L22:L23"/>
    <mergeCell ref="P20:P21"/>
    <mergeCell ref="Q20:Q21"/>
    <mergeCell ref="R20:R21"/>
    <mergeCell ref="S20:S21"/>
    <mergeCell ref="T20:T21"/>
    <mergeCell ref="U20:U21"/>
    <mergeCell ref="G20:H21"/>
    <mergeCell ref="I20:K21"/>
    <mergeCell ref="L20:L21"/>
    <mergeCell ref="M20:M21"/>
    <mergeCell ref="N20:N21"/>
    <mergeCell ref="O20:O21"/>
    <mergeCell ref="S18:S19"/>
    <mergeCell ref="T18:T19"/>
    <mergeCell ref="U18:U19"/>
    <mergeCell ref="V18:V19"/>
    <mergeCell ref="A20:A21"/>
    <mergeCell ref="B20:B21"/>
    <mergeCell ref="D20:D21"/>
    <mergeCell ref="C20:C21"/>
    <mergeCell ref="E20:E21"/>
    <mergeCell ref="F20:F21"/>
    <mergeCell ref="M18:M19"/>
    <mergeCell ref="N18:N19"/>
    <mergeCell ref="O18:O19"/>
    <mergeCell ref="P18:P19"/>
    <mergeCell ref="Q18:Q19"/>
    <mergeCell ref="R18:R19"/>
    <mergeCell ref="V16:V17"/>
    <mergeCell ref="A18:A19"/>
    <mergeCell ref="B18:B19"/>
    <mergeCell ref="D18:D19"/>
    <mergeCell ref="C18:C19"/>
    <mergeCell ref="E18:E19"/>
    <mergeCell ref="F18:F19"/>
    <mergeCell ref="G18:H19"/>
    <mergeCell ref="I18:K19"/>
    <mergeCell ref="L18:L19"/>
    <mergeCell ref="P16:P17"/>
    <mergeCell ref="Q16:Q17"/>
    <mergeCell ref="R16:R17"/>
    <mergeCell ref="S16:S17"/>
    <mergeCell ref="T16:T17"/>
    <mergeCell ref="U16:U17"/>
    <mergeCell ref="G16:H17"/>
    <mergeCell ref="I16:K17"/>
    <mergeCell ref="L16:L17"/>
    <mergeCell ref="M16:M17"/>
    <mergeCell ref="N16:N17"/>
    <mergeCell ref="O16:O17"/>
    <mergeCell ref="S14:S15"/>
    <mergeCell ref="T14:T15"/>
    <mergeCell ref="U14:U15"/>
    <mergeCell ref="V14:V15"/>
    <mergeCell ref="A16:A17"/>
    <mergeCell ref="B16:B17"/>
    <mergeCell ref="D16:D17"/>
    <mergeCell ref="C16:C17"/>
    <mergeCell ref="E16:E17"/>
    <mergeCell ref="F16:F17"/>
    <mergeCell ref="M14:M15"/>
    <mergeCell ref="N14:N15"/>
    <mergeCell ref="O14:O15"/>
    <mergeCell ref="P14:P15"/>
    <mergeCell ref="Q14:Q15"/>
    <mergeCell ref="R14:R15"/>
    <mergeCell ref="V12:V13"/>
    <mergeCell ref="A14:A15"/>
    <mergeCell ref="B14:B15"/>
    <mergeCell ref="D14:D15"/>
    <mergeCell ref="C14:C15"/>
    <mergeCell ref="E14:E15"/>
    <mergeCell ref="F14:F15"/>
    <mergeCell ref="G14:H15"/>
    <mergeCell ref="I14:K15"/>
    <mergeCell ref="L14:L15"/>
    <mergeCell ref="P12:P13"/>
    <mergeCell ref="Q12:Q13"/>
    <mergeCell ref="R12:R13"/>
    <mergeCell ref="S12:S13"/>
    <mergeCell ref="T12:T13"/>
    <mergeCell ref="U12:U13"/>
    <mergeCell ref="G12:H13"/>
    <mergeCell ref="I12:K13"/>
    <mergeCell ref="L12:L13"/>
    <mergeCell ref="M12:M13"/>
    <mergeCell ref="N12:N13"/>
    <mergeCell ref="O12:O13"/>
    <mergeCell ref="S10:S11"/>
    <mergeCell ref="T10:T11"/>
    <mergeCell ref="U10:U11"/>
    <mergeCell ref="V10:V11"/>
    <mergeCell ref="A12:A13"/>
    <mergeCell ref="B12:B13"/>
    <mergeCell ref="D12:D13"/>
    <mergeCell ref="C12:C13"/>
    <mergeCell ref="E12:E13"/>
    <mergeCell ref="F12:F13"/>
    <mergeCell ref="M10:M11"/>
    <mergeCell ref="N10:N11"/>
    <mergeCell ref="O10:O11"/>
    <mergeCell ref="P10:P11"/>
    <mergeCell ref="Q10:Q11"/>
    <mergeCell ref="R10:R11"/>
    <mergeCell ref="V8:V9"/>
    <mergeCell ref="A10:A11"/>
    <mergeCell ref="B10:B11"/>
    <mergeCell ref="D10:D11"/>
    <mergeCell ref="C10:C11"/>
    <mergeCell ref="E10:E11"/>
    <mergeCell ref="F10:F11"/>
    <mergeCell ref="G10:H11"/>
    <mergeCell ref="I10:K11"/>
    <mergeCell ref="L10:L11"/>
    <mergeCell ref="P8:P9"/>
    <mergeCell ref="Q8:Q9"/>
    <mergeCell ref="R8:R9"/>
    <mergeCell ref="S8:S9"/>
    <mergeCell ref="T8:T9"/>
    <mergeCell ref="U8:U9"/>
    <mergeCell ref="G8:H9"/>
    <mergeCell ref="I8:K9"/>
    <mergeCell ref="L8:L9"/>
    <mergeCell ref="M8:M9"/>
    <mergeCell ref="N8:N9"/>
    <mergeCell ref="O8:O9"/>
    <mergeCell ref="A8:A9"/>
    <mergeCell ref="B8:B9"/>
    <mergeCell ref="D8:D9"/>
    <mergeCell ref="C8:C9"/>
    <mergeCell ref="E8:E9"/>
    <mergeCell ref="F8:F9"/>
    <mergeCell ref="S6:S7"/>
    <mergeCell ref="T6:T7"/>
    <mergeCell ref="U6:U7"/>
    <mergeCell ref="V6:V7"/>
    <mergeCell ref="G7:H7"/>
    <mergeCell ref="I7:K7"/>
    <mergeCell ref="G5:L5"/>
    <mergeCell ref="M5:V5"/>
    <mergeCell ref="G6:K6"/>
    <mergeCell ref="L6:L7"/>
    <mergeCell ref="M6:M7"/>
    <mergeCell ref="N6:N7"/>
    <mergeCell ref="O6:O7"/>
    <mergeCell ref="P6:P7"/>
    <mergeCell ref="Q6:Q7"/>
    <mergeCell ref="R6:R7"/>
    <mergeCell ref="A5:A7"/>
    <mergeCell ref="B5:B7"/>
    <mergeCell ref="D5:D7"/>
    <mergeCell ref="C5:C7"/>
    <mergeCell ref="E5:E7"/>
    <mergeCell ref="F5:F7"/>
  </mergeCells>
  <printOptions/>
  <pageMargins left="0.5118110236220472" right="0.11811023622047245" top="0.7480314960629921" bottom="0.5511811023622047" header="0.31496062992125984" footer="0.31496062992125984"/>
  <pageSetup horizontalDpi="600" verticalDpi="600" orientation="landscape" paperSize="9" scale="68"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V29"/>
  <sheetViews>
    <sheetView view="pageBreakPreview" zoomScale="70" zoomScaleSheetLayoutView="70" zoomScalePageLayoutView="0" workbookViewId="0" topLeftCell="A1">
      <selection activeCell="U8" sqref="U8:U9"/>
    </sheetView>
  </sheetViews>
  <sheetFormatPr defaultColWidth="12.57421875" defaultRowHeight="15"/>
  <cols>
    <col min="1" max="1" width="3.57421875" style="79" customWidth="1"/>
    <col min="2" max="2" width="15.57421875" style="79" customWidth="1"/>
    <col min="3" max="4" width="12.57421875" style="79" customWidth="1"/>
    <col min="5" max="5" width="3.57421875" style="79" customWidth="1"/>
    <col min="6" max="6" width="12.57421875" style="79" customWidth="1"/>
    <col min="7" max="7" width="3.57421875" style="79" customWidth="1"/>
    <col min="8" max="8" width="9.57421875" style="79" customWidth="1"/>
    <col min="9" max="10" width="3.57421875" style="79" customWidth="1"/>
    <col min="11" max="11" width="6.57421875" style="79" customWidth="1"/>
    <col min="12" max="13" width="12.57421875" style="79" customWidth="1"/>
    <col min="14" max="14" width="3.57421875" style="79" hidden="1" customWidth="1"/>
    <col min="15" max="15" width="12.57421875" style="79" customWidth="1"/>
    <col min="16" max="16" width="3.57421875" style="79" customWidth="1"/>
    <col min="17" max="22" width="12.57421875" style="79" customWidth="1"/>
    <col min="23" max="16384" width="12.57421875" style="79" customWidth="1"/>
  </cols>
  <sheetData>
    <row r="1" ht="30" customHeight="1">
      <c r="A1" s="80" t="s">
        <v>174</v>
      </c>
    </row>
    <row r="2" ht="15" customHeight="1"/>
    <row r="3" ht="30" customHeight="1">
      <c r="A3" s="80" t="s">
        <v>175</v>
      </c>
    </row>
    <row r="4" ht="15" customHeight="1" thickBot="1">
      <c r="V4" s="81" t="s">
        <v>19</v>
      </c>
    </row>
    <row r="5" spans="1:22" ht="30" customHeight="1" thickBot="1">
      <c r="A5" s="350" t="s">
        <v>123</v>
      </c>
      <c r="B5" s="357" t="s">
        <v>122</v>
      </c>
      <c r="C5" s="399" t="s">
        <v>192</v>
      </c>
      <c r="D5" s="390" t="s">
        <v>193</v>
      </c>
      <c r="E5" s="390"/>
      <c r="F5" s="400" t="s">
        <v>194</v>
      </c>
      <c r="G5" s="403" t="s">
        <v>85</v>
      </c>
      <c r="H5" s="404"/>
      <c r="I5" s="404"/>
      <c r="J5" s="404"/>
      <c r="K5" s="404"/>
      <c r="L5" s="405"/>
      <c r="M5" s="406" t="s">
        <v>86</v>
      </c>
      <c r="N5" s="407"/>
      <c r="O5" s="407"/>
      <c r="P5" s="407"/>
      <c r="Q5" s="407"/>
      <c r="R5" s="407"/>
      <c r="S5" s="407"/>
      <c r="T5" s="407"/>
      <c r="U5" s="407"/>
      <c r="V5" s="408"/>
    </row>
    <row r="6" spans="1:22" ht="22.5" customHeight="1">
      <c r="A6" s="351"/>
      <c r="B6" s="358"/>
      <c r="C6" s="351"/>
      <c r="D6" s="398"/>
      <c r="E6" s="398"/>
      <c r="F6" s="401"/>
      <c r="G6" s="377" t="s">
        <v>87</v>
      </c>
      <c r="H6" s="378"/>
      <c r="I6" s="378"/>
      <c r="J6" s="378"/>
      <c r="K6" s="379"/>
      <c r="L6" s="400" t="s">
        <v>88</v>
      </c>
      <c r="M6" s="453" t="s">
        <v>186</v>
      </c>
      <c r="N6" s="441"/>
      <c r="O6" s="443" t="s">
        <v>187</v>
      </c>
      <c r="P6" s="443"/>
      <c r="Q6" s="445" t="s">
        <v>136</v>
      </c>
      <c r="R6" s="447" t="s">
        <v>137</v>
      </c>
      <c r="S6" s="431" t="s">
        <v>138</v>
      </c>
      <c r="T6" s="455" t="s">
        <v>188</v>
      </c>
      <c r="U6" s="435" t="s">
        <v>140</v>
      </c>
      <c r="V6" s="437" t="s">
        <v>141</v>
      </c>
    </row>
    <row r="7" spans="1:22" ht="22.5" customHeight="1" thickBot="1">
      <c r="A7" s="352"/>
      <c r="B7" s="303"/>
      <c r="C7" s="352"/>
      <c r="D7" s="391"/>
      <c r="E7" s="391"/>
      <c r="F7" s="402"/>
      <c r="G7" s="372"/>
      <c r="H7" s="373"/>
      <c r="I7" s="374" t="s">
        <v>96</v>
      </c>
      <c r="J7" s="375"/>
      <c r="K7" s="376"/>
      <c r="L7" s="402"/>
      <c r="M7" s="454"/>
      <c r="N7" s="442"/>
      <c r="O7" s="444"/>
      <c r="P7" s="444"/>
      <c r="Q7" s="446"/>
      <c r="R7" s="448"/>
      <c r="S7" s="432"/>
      <c r="T7" s="434"/>
      <c r="U7" s="436"/>
      <c r="V7" s="438"/>
    </row>
    <row r="8" spans="1:22" ht="22.5" customHeight="1">
      <c r="A8" s="353">
        <v>1</v>
      </c>
      <c r="B8" s="359">
        <f>'★基礎情報入力'!T10</f>
        <v>0</v>
      </c>
      <c r="C8" s="366">
        <f>ROUNDDOWN('様式3-3 ﾛ（改修・要緊急安全確認）'!F9/1000,0)</f>
        <v>0</v>
      </c>
      <c r="D8" s="365">
        <f>ROUNDDOWN('様式3-3 ﾛ（改修・要緊急安全確認）'!F10/1000,0)</f>
        <v>0</v>
      </c>
      <c r="E8" s="367" t="s">
        <v>97</v>
      </c>
      <c r="F8" s="354">
        <f>IF((D8&lt;=C8),D8,C8)</f>
        <v>0</v>
      </c>
      <c r="G8" s="368">
        <f>ROUNDDOWN('★基礎情報入力'!T18/1000,0)</f>
        <v>0</v>
      </c>
      <c r="H8" s="369"/>
      <c r="I8" s="370">
        <f>ROUNDDOWN('★基礎情報入力'!T19/1000,0)</f>
        <v>0</v>
      </c>
      <c r="J8" s="371"/>
      <c r="K8" s="369"/>
      <c r="L8" s="360">
        <f>IF(ISERROR(G8/F8),"",(G8/F8))</f>
      </c>
      <c r="M8" s="462">
        <f>IF(ISERROR(0.115+31*L8/69),"",(0.115+31*L8/69))</f>
      </c>
      <c r="N8" s="458" t="s">
        <v>189</v>
      </c>
      <c r="O8" s="84">
        <v>0.21833333333333332</v>
      </c>
      <c r="P8" s="456" t="s">
        <v>190</v>
      </c>
      <c r="Q8" s="458">
        <f>IF(M8&lt;=O8,M8,O8)</f>
        <v>0.21833333333333332</v>
      </c>
      <c r="R8" s="460">
        <f>IF(ISERROR(ROUNDDOWN(F8*Q8,0)),"",(ROUNDDOWN(F8*Q8,0)))</f>
        <v>0</v>
      </c>
      <c r="S8" s="472">
        <f>SUM(I8,R8)</f>
        <v>0</v>
      </c>
      <c r="T8" s="474">
        <f>ROUNDDOWN(F8*1/3,0)</f>
        <v>0</v>
      </c>
      <c r="U8" s="474">
        <f>IF(0&lt;=S8-T8,S8-T8,0)</f>
        <v>0</v>
      </c>
      <c r="V8" s="460">
        <f>IF(ISERROR(IF(0&lt;=R8-U8,R8-U8,0)),"",(IF(0&lt;=R8-U8,R8-U8,0)))</f>
        <v>0</v>
      </c>
    </row>
    <row r="9" spans="1:22" ht="22.5" customHeight="1">
      <c r="A9" s="340"/>
      <c r="B9" s="342"/>
      <c r="C9" s="346"/>
      <c r="D9" s="344"/>
      <c r="E9" s="348"/>
      <c r="F9" s="298"/>
      <c r="G9" s="326"/>
      <c r="H9" s="327"/>
      <c r="I9" s="330"/>
      <c r="J9" s="331"/>
      <c r="K9" s="327"/>
      <c r="L9" s="334"/>
      <c r="M9" s="463"/>
      <c r="N9" s="459"/>
      <c r="O9" s="86">
        <f>O8</f>
        <v>0.21833333333333332</v>
      </c>
      <c r="P9" s="457"/>
      <c r="Q9" s="459"/>
      <c r="R9" s="461"/>
      <c r="S9" s="473"/>
      <c r="T9" s="475"/>
      <c r="U9" s="475"/>
      <c r="V9" s="461"/>
    </row>
    <row r="10" spans="1:22" ht="22.5" customHeight="1">
      <c r="A10" s="340">
        <v>2</v>
      </c>
      <c r="B10" s="342">
        <f>'★基礎情報入力'!T20</f>
        <v>0</v>
      </c>
      <c r="C10" s="346">
        <f>ROUNDDOWN('様式3-3 ﾛ（改修・要緊急安全確認）'!F18/1000,0)</f>
        <v>0</v>
      </c>
      <c r="D10" s="344">
        <f>ROUNDDOWN('様式3-3 ﾛ（改修・要緊急安全確認）'!F19/1000,0)</f>
        <v>0</v>
      </c>
      <c r="E10" s="348" t="s">
        <v>191</v>
      </c>
      <c r="F10" s="298">
        <f>IF((D10&lt;=C10),D10,C10)</f>
        <v>0</v>
      </c>
      <c r="G10" s="326">
        <f>ROUNDDOWN('★基礎情報入力'!T28/1000,0)</f>
        <v>0</v>
      </c>
      <c r="H10" s="327"/>
      <c r="I10" s="330">
        <f>ROUNDDOWN('★基礎情報入力'!T29/1000,0)</f>
        <v>0</v>
      </c>
      <c r="J10" s="331"/>
      <c r="K10" s="327"/>
      <c r="L10" s="334">
        <f>IF(ISERROR(G10/F10),"",(G10/F10))</f>
      </c>
      <c r="M10" s="464">
        <f>IF(ISERROR(0.115+31*L10/69),"",(0.115+31*L10/69))</f>
      </c>
      <c r="N10" s="466" t="s">
        <v>189</v>
      </c>
      <c r="O10" s="87">
        <v>0.21833333333333332</v>
      </c>
      <c r="P10" s="468" t="s">
        <v>190</v>
      </c>
      <c r="Q10" s="466">
        <f>IF(M10&lt;=O10,M10,O10)</f>
        <v>0.21833333333333332</v>
      </c>
      <c r="R10" s="470">
        <f>IF(ISERROR(ROUNDDOWN(F10*Q10,0)),"",(ROUNDDOWN(F10*Q10,0)))</f>
        <v>0</v>
      </c>
      <c r="S10" s="476">
        <f>SUM(I10,R10)</f>
        <v>0</v>
      </c>
      <c r="T10" s="478">
        <f>ROUNDDOWN(F10*1/3,0)</f>
        <v>0</v>
      </c>
      <c r="U10" s="478">
        <f>IF(0&lt;=S10-T10,S10-T10,0)</f>
        <v>0</v>
      </c>
      <c r="V10" s="470">
        <f>IF(ISERROR(IF(0&lt;=R10-U10,R10-U10,0)),"",(IF(0&lt;=R10-U10,R10-U10,0)))</f>
        <v>0</v>
      </c>
    </row>
    <row r="11" spans="1:22" ht="22.5" customHeight="1">
      <c r="A11" s="340"/>
      <c r="B11" s="342"/>
      <c r="C11" s="346"/>
      <c r="D11" s="344"/>
      <c r="E11" s="348"/>
      <c r="F11" s="298"/>
      <c r="G11" s="326"/>
      <c r="H11" s="327"/>
      <c r="I11" s="330"/>
      <c r="J11" s="331"/>
      <c r="K11" s="327"/>
      <c r="L11" s="334"/>
      <c r="M11" s="465"/>
      <c r="N11" s="467"/>
      <c r="O11" s="88">
        <f>O10</f>
        <v>0.21833333333333332</v>
      </c>
      <c r="P11" s="469"/>
      <c r="Q11" s="467"/>
      <c r="R11" s="471"/>
      <c r="S11" s="477"/>
      <c r="T11" s="479"/>
      <c r="U11" s="479"/>
      <c r="V11" s="471"/>
    </row>
    <row r="12" spans="1:22" ht="22.5" customHeight="1">
      <c r="A12" s="340">
        <v>3</v>
      </c>
      <c r="B12" s="342">
        <f>'★基礎情報入力'!T30</f>
        <v>0</v>
      </c>
      <c r="C12" s="346">
        <f>ROUNDDOWN('様式3-3 ﾛ（改修・要緊急安全確認）'!F27/1000,0)</f>
        <v>0</v>
      </c>
      <c r="D12" s="344">
        <f>ROUNDDOWN('様式3-3 ﾛ（改修・要緊急安全確認）'!F28/1000,0)</f>
        <v>0</v>
      </c>
      <c r="E12" s="348" t="s">
        <v>191</v>
      </c>
      <c r="F12" s="298">
        <f>IF((D12&lt;=C12),D12,C12)</f>
        <v>0</v>
      </c>
      <c r="G12" s="326">
        <f>ROUNDDOWN('★基礎情報入力'!T38/1000,0)</f>
        <v>0</v>
      </c>
      <c r="H12" s="327"/>
      <c r="I12" s="330">
        <f>ROUNDDOWN('★基礎情報入力'!T39/1000,0)</f>
        <v>0</v>
      </c>
      <c r="J12" s="331"/>
      <c r="K12" s="327"/>
      <c r="L12" s="334">
        <f>IF(ISERROR(G12/F12),"",(G12/F12))</f>
      </c>
      <c r="M12" s="463">
        <f>IF(ISERROR(0.115+31*L12/69),"",(0.115+31*L12/69))</f>
      </c>
      <c r="N12" s="459" t="s">
        <v>189</v>
      </c>
      <c r="O12" s="84">
        <v>0.21833333333333332</v>
      </c>
      <c r="P12" s="457" t="s">
        <v>190</v>
      </c>
      <c r="Q12" s="459">
        <f>IF(M12&lt;=O12,M12,O12)</f>
        <v>0.21833333333333332</v>
      </c>
      <c r="R12" s="461">
        <f>IF(ISERROR(ROUNDDOWN(F12*Q12,0)),"",(ROUNDDOWN(F12*Q12,0)))</f>
        <v>0</v>
      </c>
      <c r="S12" s="473">
        <f>SUM(I12,R12)</f>
        <v>0</v>
      </c>
      <c r="T12" s="475">
        <f>ROUNDDOWN(F12*1/3,0)</f>
        <v>0</v>
      </c>
      <c r="U12" s="475">
        <f>IF(0&lt;=S12-T12,S12-T12,0)</f>
        <v>0</v>
      </c>
      <c r="V12" s="461">
        <f>IF(ISERROR(IF(0&lt;=R12-U12,R12-U12,0)),"",(IF(0&lt;=R12-U12,R12-U12,0)))</f>
        <v>0</v>
      </c>
    </row>
    <row r="13" spans="1:22" ht="22.5" customHeight="1">
      <c r="A13" s="340"/>
      <c r="B13" s="342"/>
      <c r="C13" s="346"/>
      <c r="D13" s="344"/>
      <c r="E13" s="348"/>
      <c r="F13" s="298"/>
      <c r="G13" s="326"/>
      <c r="H13" s="327"/>
      <c r="I13" s="330"/>
      <c r="J13" s="331"/>
      <c r="K13" s="327"/>
      <c r="L13" s="334"/>
      <c r="M13" s="463"/>
      <c r="N13" s="459"/>
      <c r="O13" s="86">
        <f>O12</f>
        <v>0.21833333333333332</v>
      </c>
      <c r="P13" s="457"/>
      <c r="Q13" s="459"/>
      <c r="R13" s="461"/>
      <c r="S13" s="473"/>
      <c r="T13" s="475"/>
      <c r="U13" s="475"/>
      <c r="V13" s="461"/>
    </row>
    <row r="14" spans="1:22" ht="22.5" customHeight="1">
      <c r="A14" s="340">
        <v>4</v>
      </c>
      <c r="B14" s="342">
        <f>'★基礎情報入力'!T40</f>
        <v>0</v>
      </c>
      <c r="C14" s="346">
        <f>ROUNDDOWN('様式3-3 ﾛ（改修・要緊急安全確認）'!F36/1000,0)</f>
        <v>0</v>
      </c>
      <c r="D14" s="344">
        <f>ROUNDDOWN('様式3-3 ﾛ（改修・要緊急安全確認）'!F37/1000,0)</f>
        <v>0</v>
      </c>
      <c r="E14" s="348" t="s">
        <v>191</v>
      </c>
      <c r="F14" s="298">
        <f>IF((D14&lt;=C14),D14,C14)</f>
        <v>0</v>
      </c>
      <c r="G14" s="326">
        <f>ROUNDDOWN('★基礎情報入力'!T48/1000,0)</f>
        <v>0</v>
      </c>
      <c r="H14" s="327"/>
      <c r="I14" s="330">
        <f>ROUNDDOWN('★基礎情報入力'!T49/1000,0)</f>
        <v>0</v>
      </c>
      <c r="J14" s="331"/>
      <c r="K14" s="327"/>
      <c r="L14" s="334">
        <f>IF(ISERROR(G14/F14),"",(G14/F14))</f>
      </c>
      <c r="M14" s="464">
        <f>IF(ISERROR(0.115+31*L14/69),"",(0.115+31*L14/69))</f>
      </c>
      <c r="N14" s="466" t="s">
        <v>189</v>
      </c>
      <c r="O14" s="87">
        <v>0.21833333333333332</v>
      </c>
      <c r="P14" s="468" t="s">
        <v>190</v>
      </c>
      <c r="Q14" s="466">
        <f>IF(M14&lt;=O14,M14,O14)</f>
        <v>0.21833333333333332</v>
      </c>
      <c r="R14" s="470">
        <f>IF(ISERROR(ROUNDDOWN(F14*Q14,0)),"",(ROUNDDOWN(F14*Q14,0)))</f>
        <v>0</v>
      </c>
      <c r="S14" s="476">
        <f>SUM(I14,R14)</f>
        <v>0</v>
      </c>
      <c r="T14" s="478">
        <f>ROUNDDOWN(F14*1/3,0)</f>
        <v>0</v>
      </c>
      <c r="U14" s="478">
        <f>IF(0&lt;=S14-T14,S14-T14,0)</f>
        <v>0</v>
      </c>
      <c r="V14" s="470">
        <f>IF(ISERROR(IF(0&lt;=R14-U14,R14-U14,0)),"",(IF(0&lt;=R14-U14,R14-U14,0)))</f>
        <v>0</v>
      </c>
    </row>
    <row r="15" spans="1:22" ht="22.5" customHeight="1">
      <c r="A15" s="340"/>
      <c r="B15" s="342"/>
      <c r="C15" s="346"/>
      <c r="D15" s="344"/>
      <c r="E15" s="348"/>
      <c r="F15" s="298"/>
      <c r="G15" s="326"/>
      <c r="H15" s="327"/>
      <c r="I15" s="330"/>
      <c r="J15" s="331"/>
      <c r="K15" s="327"/>
      <c r="L15" s="334"/>
      <c r="M15" s="465"/>
      <c r="N15" s="467"/>
      <c r="O15" s="88">
        <f>O14</f>
        <v>0.21833333333333332</v>
      </c>
      <c r="P15" s="469"/>
      <c r="Q15" s="467"/>
      <c r="R15" s="471"/>
      <c r="S15" s="477"/>
      <c r="T15" s="479"/>
      <c r="U15" s="479"/>
      <c r="V15" s="471"/>
    </row>
    <row r="16" spans="1:22" ht="22.5" customHeight="1">
      <c r="A16" s="340">
        <v>5</v>
      </c>
      <c r="B16" s="342">
        <f>'★基礎情報入力'!T50</f>
        <v>0</v>
      </c>
      <c r="C16" s="346">
        <f>ROUNDDOWN('様式3-3 ﾛ（改修・要緊急安全確認）'!F45/1000,0)</f>
        <v>0</v>
      </c>
      <c r="D16" s="344">
        <f>ROUNDDOWN('様式3-3 ﾛ（改修・要緊急安全確認）'!F46/1000,0)</f>
        <v>0</v>
      </c>
      <c r="E16" s="348" t="s">
        <v>191</v>
      </c>
      <c r="F16" s="298">
        <f>IF((D16&lt;=C16),D16,C16)</f>
        <v>0</v>
      </c>
      <c r="G16" s="326">
        <f>ROUNDDOWN('★基礎情報入力'!T58/1000,0)</f>
        <v>0</v>
      </c>
      <c r="H16" s="327"/>
      <c r="I16" s="330">
        <f>ROUNDDOWN('★基礎情報入力'!T59/1000,0)</f>
        <v>0</v>
      </c>
      <c r="J16" s="331"/>
      <c r="K16" s="327"/>
      <c r="L16" s="334">
        <f>IF(ISERROR(G16/F16),"",(G16/F16))</f>
      </c>
      <c r="M16" s="463">
        <f>IF(ISERROR(0.115+31*L16/69),"",(0.115+31*L16/69))</f>
      </c>
      <c r="N16" s="459" t="s">
        <v>189</v>
      </c>
      <c r="O16" s="84">
        <v>0.21833333333333332</v>
      </c>
      <c r="P16" s="457" t="s">
        <v>190</v>
      </c>
      <c r="Q16" s="459">
        <f>IF(M16&lt;=O16,M16,O16)</f>
        <v>0.21833333333333332</v>
      </c>
      <c r="R16" s="461">
        <f>IF(ISERROR(ROUNDDOWN(F16*Q16,0)),"",(ROUNDDOWN(F16*Q16,0)))</f>
        <v>0</v>
      </c>
      <c r="S16" s="473">
        <f>SUM(I16,R16)</f>
        <v>0</v>
      </c>
      <c r="T16" s="475">
        <f>ROUNDDOWN(F16*1/3,0)</f>
        <v>0</v>
      </c>
      <c r="U16" s="475">
        <f>IF(0&lt;=S16-T16,S16-T16,0)</f>
        <v>0</v>
      </c>
      <c r="V16" s="461">
        <f>IF(ISERROR(IF(0&lt;=R16-U16,R16-U16,0)),"",(IF(0&lt;=R16-U16,R16-U16,0)))</f>
        <v>0</v>
      </c>
    </row>
    <row r="17" spans="1:22" ht="22.5" customHeight="1">
      <c r="A17" s="340"/>
      <c r="B17" s="342"/>
      <c r="C17" s="346"/>
      <c r="D17" s="344"/>
      <c r="E17" s="348"/>
      <c r="F17" s="298"/>
      <c r="G17" s="326"/>
      <c r="H17" s="327"/>
      <c r="I17" s="330"/>
      <c r="J17" s="331"/>
      <c r="K17" s="327"/>
      <c r="L17" s="334"/>
      <c r="M17" s="463"/>
      <c r="N17" s="459"/>
      <c r="O17" s="86">
        <f>O16</f>
        <v>0.21833333333333332</v>
      </c>
      <c r="P17" s="457"/>
      <c r="Q17" s="459"/>
      <c r="R17" s="461"/>
      <c r="S17" s="473"/>
      <c r="T17" s="475"/>
      <c r="U17" s="475"/>
      <c r="V17" s="461"/>
    </row>
    <row r="18" spans="1:22" ht="22.5" customHeight="1">
      <c r="A18" s="340">
        <v>6</v>
      </c>
      <c r="B18" s="342">
        <f>'★基礎情報入力'!T60</f>
        <v>0</v>
      </c>
      <c r="C18" s="346">
        <f>ROUNDDOWN('様式3-3 ﾛ（改修・要緊急安全確認）'!F54/1000,0)</f>
        <v>0</v>
      </c>
      <c r="D18" s="344">
        <f>ROUNDDOWN('様式3-3 ﾛ（改修・要緊急安全確認）'!F55/1000,0)</f>
        <v>0</v>
      </c>
      <c r="E18" s="348" t="s">
        <v>191</v>
      </c>
      <c r="F18" s="298">
        <f>IF((D18&lt;=C18),D18,C18)</f>
        <v>0</v>
      </c>
      <c r="G18" s="326">
        <f>ROUNDDOWN('★基礎情報入力'!T68/1000,0)</f>
        <v>0</v>
      </c>
      <c r="H18" s="327"/>
      <c r="I18" s="330">
        <f>ROUNDDOWN('★基礎情報入力'!T69/1000,0)</f>
        <v>0</v>
      </c>
      <c r="J18" s="331"/>
      <c r="K18" s="327"/>
      <c r="L18" s="334">
        <f>IF(ISERROR(G18/F18),"",(G18/F18))</f>
      </c>
      <c r="M18" s="464">
        <f>IF(ISERROR(0.115+31*L18/69),"",(0.115+31*L18/69))</f>
      </c>
      <c r="N18" s="466" t="s">
        <v>189</v>
      </c>
      <c r="O18" s="87">
        <v>0.21833333333333332</v>
      </c>
      <c r="P18" s="468" t="s">
        <v>190</v>
      </c>
      <c r="Q18" s="466">
        <f>IF(M18&lt;=O18,M18,O18)</f>
        <v>0.21833333333333332</v>
      </c>
      <c r="R18" s="470">
        <f>IF(ISERROR(ROUNDDOWN(F18*Q18,0)),"",(ROUNDDOWN(F18*Q18,0)))</f>
        <v>0</v>
      </c>
      <c r="S18" s="476">
        <f>SUM(I18,R18)</f>
        <v>0</v>
      </c>
      <c r="T18" s="478">
        <f>ROUNDDOWN(F18*1/3,0)</f>
        <v>0</v>
      </c>
      <c r="U18" s="478">
        <f>IF(0&lt;=S18-T18,S18-T18,0)</f>
        <v>0</v>
      </c>
      <c r="V18" s="470">
        <f>IF(ISERROR(IF(0&lt;=R18-U18,R18-U18,0)),"",(IF(0&lt;=R18-U18,R18-U18,0)))</f>
        <v>0</v>
      </c>
    </row>
    <row r="19" spans="1:22" ht="22.5" customHeight="1">
      <c r="A19" s="340"/>
      <c r="B19" s="342"/>
      <c r="C19" s="346"/>
      <c r="D19" s="344"/>
      <c r="E19" s="348"/>
      <c r="F19" s="298"/>
      <c r="G19" s="326"/>
      <c r="H19" s="327"/>
      <c r="I19" s="330"/>
      <c r="J19" s="331"/>
      <c r="K19" s="327"/>
      <c r="L19" s="334"/>
      <c r="M19" s="465"/>
      <c r="N19" s="467"/>
      <c r="O19" s="88">
        <f>O18</f>
        <v>0.21833333333333332</v>
      </c>
      <c r="P19" s="469"/>
      <c r="Q19" s="467"/>
      <c r="R19" s="471"/>
      <c r="S19" s="477"/>
      <c r="T19" s="479"/>
      <c r="U19" s="479"/>
      <c r="V19" s="471"/>
    </row>
    <row r="20" spans="1:22" ht="22.5" customHeight="1">
      <c r="A20" s="340">
        <v>7</v>
      </c>
      <c r="B20" s="342">
        <f>'★基礎情報入力'!T70</f>
        <v>0</v>
      </c>
      <c r="C20" s="346">
        <f>ROUNDDOWN('様式3-3 ﾛ（改修・要緊急安全確認）'!F63/1000,0)</f>
        <v>0</v>
      </c>
      <c r="D20" s="344">
        <f>ROUNDDOWN('様式3-3 ﾛ（改修・要緊急安全確認）'!F64/1000,0)</f>
        <v>0</v>
      </c>
      <c r="E20" s="348" t="s">
        <v>191</v>
      </c>
      <c r="F20" s="298">
        <f>IF((D20&lt;=C20),D20,C20)</f>
        <v>0</v>
      </c>
      <c r="G20" s="326">
        <f>ROUNDDOWN('★基礎情報入力'!T78/1000,0)</f>
        <v>0</v>
      </c>
      <c r="H20" s="327"/>
      <c r="I20" s="330">
        <f>ROUNDDOWN('★基礎情報入力'!T79/1000,0)</f>
        <v>0</v>
      </c>
      <c r="J20" s="331"/>
      <c r="K20" s="327"/>
      <c r="L20" s="334">
        <f>IF(ISERROR(G20/F20),"",(G20/F20))</f>
      </c>
      <c r="M20" s="463">
        <f>IF(ISERROR(0.115+31*L20/69),"",(0.115+31*L20/69))</f>
      </c>
      <c r="N20" s="459" t="s">
        <v>189</v>
      </c>
      <c r="O20" s="84">
        <v>0.21833333333333332</v>
      </c>
      <c r="P20" s="457" t="s">
        <v>190</v>
      </c>
      <c r="Q20" s="459">
        <f>IF(M20&lt;=O20,M20,O20)</f>
        <v>0.21833333333333332</v>
      </c>
      <c r="R20" s="461">
        <f>IF(ISERROR(ROUNDDOWN(F20*Q20,0)),"",(ROUNDDOWN(F20*Q20,0)))</f>
        <v>0</v>
      </c>
      <c r="S20" s="473">
        <f>SUM(I20,R20)</f>
        <v>0</v>
      </c>
      <c r="T20" s="475">
        <f>ROUNDDOWN(F20*1/3,0)</f>
        <v>0</v>
      </c>
      <c r="U20" s="475">
        <f>IF(0&lt;=S20-T20,S20-T20,0)</f>
        <v>0</v>
      </c>
      <c r="V20" s="461">
        <f>IF(ISERROR(IF(0&lt;=R20-U20,R20-U20,0)),"",(IF(0&lt;=R20-U20,R20-U20,0)))</f>
        <v>0</v>
      </c>
    </row>
    <row r="21" spans="1:22" ht="22.5" customHeight="1">
      <c r="A21" s="340"/>
      <c r="B21" s="342"/>
      <c r="C21" s="346"/>
      <c r="D21" s="344"/>
      <c r="E21" s="348"/>
      <c r="F21" s="298"/>
      <c r="G21" s="326"/>
      <c r="H21" s="327"/>
      <c r="I21" s="330"/>
      <c r="J21" s="331"/>
      <c r="K21" s="327"/>
      <c r="L21" s="334"/>
      <c r="M21" s="463"/>
      <c r="N21" s="459"/>
      <c r="O21" s="86">
        <f>O20</f>
        <v>0.21833333333333332</v>
      </c>
      <c r="P21" s="457"/>
      <c r="Q21" s="459"/>
      <c r="R21" s="461"/>
      <c r="S21" s="473"/>
      <c r="T21" s="475"/>
      <c r="U21" s="475"/>
      <c r="V21" s="461"/>
    </row>
    <row r="22" spans="1:22" ht="22.5" customHeight="1">
      <c r="A22" s="340">
        <v>8</v>
      </c>
      <c r="B22" s="342">
        <f>'★基礎情報入力'!T80</f>
        <v>0</v>
      </c>
      <c r="C22" s="346">
        <f>ROUNDDOWN('様式3-3 ﾛ（改修・要緊急安全確認）'!F72/1000,0)</f>
        <v>0</v>
      </c>
      <c r="D22" s="344">
        <f>ROUNDDOWN('様式3-3 ﾛ（改修・要緊急安全確認）'!F73/1000,0)</f>
        <v>0</v>
      </c>
      <c r="E22" s="348" t="s">
        <v>191</v>
      </c>
      <c r="F22" s="298">
        <f>IF((D22&lt;=C22),D22,C22)</f>
        <v>0</v>
      </c>
      <c r="G22" s="326">
        <f>ROUNDDOWN('★基礎情報入力'!T88/1000,0)</f>
        <v>0</v>
      </c>
      <c r="H22" s="327"/>
      <c r="I22" s="330">
        <f>ROUNDDOWN('★基礎情報入力'!T89/1000,0)</f>
        <v>0</v>
      </c>
      <c r="J22" s="331"/>
      <c r="K22" s="327"/>
      <c r="L22" s="334">
        <f>IF(ISERROR(G22/F22),"",(G22/F22))</f>
      </c>
      <c r="M22" s="464">
        <f>IF(ISERROR(0.115+31*L22/69),"",(0.115+31*L22/69))</f>
      </c>
      <c r="N22" s="466" t="s">
        <v>189</v>
      </c>
      <c r="O22" s="87">
        <v>0.21833333333333332</v>
      </c>
      <c r="P22" s="468" t="s">
        <v>190</v>
      </c>
      <c r="Q22" s="466">
        <f>IF(M22&lt;=O22,M22,O22)</f>
        <v>0.21833333333333332</v>
      </c>
      <c r="R22" s="470">
        <f>IF(ISERROR(ROUNDDOWN(F22*Q22,0)),"",(ROUNDDOWN(F22*Q22,0)))</f>
        <v>0</v>
      </c>
      <c r="S22" s="476">
        <f>SUM(I22,R22)</f>
        <v>0</v>
      </c>
      <c r="T22" s="478">
        <f>ROUNDDOWN(F22*1/3,0)</f>
        <v>0</v>
      </c>
      <c r="U22" s="478">
        <f>IF(0&lt;=S22-T22,S22-T22,0)</f>
        <v>0</v>
      </c>
      <c r="V22" s="470">
        <f>IF(ISERROR(IF(0&lt;=R22-U22,R22-U22,0)),"",(IF(0&lt;=R22-U22,R22-U22,0)))</f>
        <v>0</v>
      </c>
    </row>
    <row r="23" spans="1:22" ht="22.5" customHeight="1">
      <c r="A23" s="340"/>
      <c r="B23" s="342"/>
      <c r="C23" s="346"/>
      <c r="D23" s="344"/>
      <c r="E23" s="348"/>
      <c r="F23" s="298"/>
      <c r="G23" s="326"/>
      <c r="H23" s="327"/>
      <c r="I23" s="330"/>
      <c r="J23" s="331"/>
      <c r="K23" s="327"/>
      <c r="L23" s="334"/>
      <c r="M23" s="465"/>
      <c r="N23" s="467"/>
      <c r="O23" s="88">
        <f>O22</f>
        <v>0.21833333333333332</v>
      </c>
      <c r="P23" s="469"/>
      <c r="Q23" s="467"/>
      <c r="R23" s="471"/>
      <c r="S23" s="477"/>
      <c r="T23" s="479"/>
      <c r="U23" s="479"/>
      <c r="V23" s="471"/>
    </row>
    <row r="24" spans="1:22" ht="22.5" customHeight="1">
      <c r="A24" s="340">
        <v>9</v>
      </c>
      <c r="B24" s="342">
        <f>'★基礎情報入力'!T90</f>
        <v>0</v>
      </c>
      <c r="C24" s="346">
        <f>ROUNDDOWN('様式3-3 ﾛ（改修・要緊急安全確認）'!F81/1000,0)</f>
        <v>0</v>
      </c>
      <c r="D24" s="344">
        <f>ROUNDDOWN('様式3-3 ﾛ（改修・要緊急安全確認）'!F82/1000,0)</f>
        <v>0</v>
      </c>
      <c r="E24" s="348" t="s">
        <v>191</v>
      </c>
      <c r="F24" s="298">
        <f>IF((D24&lt;=C24),D24,C24)</f>
        <v>0</v>
      </c>
      <c r="G24" s="326">
        <f>ROUNDDOWN('★基礎情報入力'!T98/1000,0)</f>
        <v>0</v>
      </c>
      <c r="H24" s="327"/>
      <c r="I24" s="330">
        <f>ROUNDDOWN('★基礎情報入力'!T99/1000,0)</f>
        <v>0</v>
      </c>
      <c r="J24" s="331"/>
      <c r="K24" s="327"/>
      <c r="L24" s="334">
        <f>IF(ISERROR(G24/F24),"",(G24/F24))</f>
      </c>
      <c r="M24" s="463">
        <f>IF(ISERROR(0.115+31*L24/69),"",(0.115+31*L24/69))</f>
      </c>
      <c r="N24" s="459" t="s">
        <v>189</v>
      </c>
      <c r="O24" s="84">
        <v>0.21833333333333332</v>
      </c>
      <c r="P24" s="457" t="s">
        <v>190</v>
      </c>
      <c r="Q24" s="459">
        <f>IF(M24&lt;=O24,M24,O24)</f>
        <v>0.21833333333333332</v>
      </c>
      <c r="R24" s="461">
        <f>IF(ISERROR(ROUNDDOWN(F24*Q24,0)),"",(ROUNDDOWN(F24*Q24,0)))</f>
        <v>0</v>
      </c>
      <c r="S24" s="473">
        <f>SUM(I24,R24)</f>
        <v>0</v>
      </c>
      <c r="T24" s="475">
        <f>ROUNDDOWN(F24*1/3,0)</f>
        <v>0</v>
      </c>
      <c r="U24" s="475">
        <f>IF(0&lt;=S24-T24,S24-T24,0)</f>
        <v>0</v>
      </c>
      <c r="V24" s="461">
        <f>IF(ISERROR(IF(0&lt;=R24-U24,R24-U24,0)),"",(IF(0&lt;=R24-U24,R24-U24,0)))</f>
        <v>0</v>
      </c>
    </row>
    <row r="25" spans="1:22" ht="22.5" customHeight="1">
      <c r="A25" s="340"/>
      <c r="B25" s="342"/>
      <c r="C25" s="346"/>
      <c r="D25" s="344"/>
      <c r="E25" s="348"/>
      <c r="F25" s="298"/>
      <c r="G25" s="326"/>
      <c r="H25" s="327"/>
      <c r="I25" s="330"/>
      <c r="J25" s="331"/>
      <c r="K25" s="327"/>
      <c r="L25" s="334"/>
      <c r="M25" s="463"/>
      <c r="N25" s="459"/>
      <c r="O25" s="86">
        <f>O24</f>
        <v>0.21833333333333332</v>
      </c>
      <c r="P25" s="457"/>
      <c r="Q25" s="459"/>
      <c r="R25" s="461"/>
      <c r="S25" s="473"/>
      <c r="T25" s="475"/>
      <c r="U25" s="475"/>
      <c r="V25" s="461"/>
    </row>
    <row r="26" spans="1:22" ht="22.5" customHeight="1">
      <c r="A26" s="340">
        <v>10</v>
      </c>
      <c r="B26" s="342">
        <f>'★基礎情報入力'!T100</f>
        <v>0</v>
      </c>
      <c r="C26" s="346">
        <f>ROUNDDOWN('様式3-3 ﾛ（改修・要緊急安全確認）'!F90/1000,0)</f>
        <v>0</v>
      </c>
      <c r="D26" s="344">
        <f>ROUNDDOWN('様式3-3 ﾛ（改修・要緊急安全確認）'!F91/1000,0)</f>
        <v>0</v>
      </c>
      <c r="E26" s="348" t="s">
        <v>191</v>
      </c>
      <c r="F26" s="298">
        <f>IF((D26&lt;=C26),D26,C26)</f>
        <v>0</v>
      </c>
      <c r="G26" s="326">
        <f>ROUNDDOWN('★基礎情報入力'!T108/1000,0)</f>
        <v>0</v>
      </c>
      <c r="H26" s="327"/>
      <c r="I26" s="330">
        <f>ROUNDDOWN('★基礎情報入力'!T109/1000,0)</f>
        <v>0</v>
      </c>
      <c r="J26" s="331"/>
      <c r="K26" s="327"/>
      <c r="L26" s="334">
        <f>IF(ISERROR(G26/F26),"",(G26/F26))</f>
      </c>
      <c r="M26" s="464">
        <f>IF(ISERROR(0.115+31*L26/69),"",(0.115+31*L26/69))</f>
      </c>
      <c r="N26" s="466" t="s">
        <v>189</v>
      </c>
      <c r="O26" s="87">
        <v>0.21833333333333332</v>
      </c>
      <c r="P26" s="468" t="s">
        <v>190</v>
      </c>
      <c r="Q26" s="466">
        <f>IF(M26&lt;=O26,M26,O26)</f>
        <v>0.21833333333333332</v>
      </c>
      <c r="R26" s="470">
        <f>IF(ISERROR(ROUNDDOWN(F26*Q26,0)),"",(ROUNDDOWN(F26*Q26,0)))</f>
        <v>0</v>
      </c>
      <c r="S26" s="476">
        <f>SUM(I26,R26)</f>
        <v>0</v>
      </c>
      <c r="T26" s="478">
        <f>ROUNDDOWN(F26*1/3,0)</f>
        <v>0</v>
      </c>
      <c r="U26" s="478">
        <f>IF(0&lt;=S26-T26,S26-T26,0)</f>
        <v>0</v>
      </c>
      <c r="V26" s="470">
        <f>IF(ISERROR(IF(0&lt;=R26-U26,R26-U26,0)),"",(IF(0&lt;=R26-U26,R26-U26,0)))</f>
        <v>0</v>
      </c>
    </row>
    <row r="27" spans="1:22" ht="22.5" customHeight="1" thickBot="1">
      <c r="A27" s="341"/>
      <c r="B27" s="343"/>
      <c r="C27" s="347"/>
      <c r="D27" s="345"/>
      <c r="E27" s="349"/>
      <c r="F27" s="299"/>
      <c r="G27" s="328"/>
      <c r="H27" s="329"/>
      <c r="I27" s="332"/>
      <c r="J27" s="333"/>
      <c r="K27" s="329"/>
      <c r="L27" s="335"/>
      <c r="M27" s="480"/>
      <c r="N27" s="481"/>
      <c r="O27" s="85">
        <f>O26</f>
        <v>0.21833333333333332</v>
      </c>
      <c r="P27" s="482"/>
      <c r="Q27" s="481"/>
      <c r="R27" s="483"/>
      <c r="S27" s="484"/>
      <c r="T27" s="485"/>
      <c r="U27" s="485"/>
      <c r="V27" s="483"/>
    </row>
    <row r="28" spans="1:22" ht="22.5" customHeight="1">
      <c r="A28" s="300"/>
      <c r="B28" s="302" t="s">
        <v>125</v>
      </c>
      <c r="C28" s="306"/>
      <c r="D28" s="304"/>
      <c r="E28" s="290"/>
      <c r="F28" s="286">
        <f aca="true" t="shared" si="0" ref="F28:K28">SUM(F8:F27)</f>
        <v>0</v>
      </c>
      <c r="G28" s="308">
        <f t="shared" si="0"/>
        <v>0</v>
      </c>
      <c r="H28" s="309">
        <f t="shared" si="0"/>
        <v>0</v>
      </c>
      <c r="I28" s="312">
        <f t="shared" si="0"/>
        <v>0</v>
      </c>
      <c r="J28" s="313">
        <f t="shared" si="0"/>
        <v>0</v>
      </c>
      <c r="K28" s="309">
        <f t="shared" si="0"/>
        <v>0</v>
      </c>
      <c r="L28" s="316"/>
      <c r="M28" s="288"/>
      <c r="N28" s="290"/>
      <c r="O28" s="292"/>
      <c r="P28" s="292"/>
      <c r="Q28" s="294"/>
      <c r="R28" s="296"/>
      <c r="S28" s="282"/>
      <c r="T28" s="284"/>
      <c r="U28" s="284"/>
      <c r="V28" s="286">
        <f>SUM(V8:V27)</f>
        <v>0</v>
      </c>
    </row>
    <row r="29" spans="1:22" ht="22.5" customHeight="1" thickBot="1">
      <c r="A29" s="301"/>
      <c r="B29" s="303"/>
      <c r="C29" s="307"/>
      <c r="D29" s="305"/>
      <c r="E29" s="291"/>
      <c r="F29" s="287"/>
      <c r="G29" s="310"/>
      <c r="H29" s="311"/>
      <c r="I29" s="314"/>
      <c r="J29" s="315"/>
      <c r="K29" s="311"/>
      <c r="L29" s="317"/>
      <c r="M29" s="289"/>
      <c r="N29" s="291"/>
      <c r="O29" s="293"/>
      <c r="P29" s="293"/>
      <c r="Q29" s="295"/>
      <c r="R29" s="297"/>
      <c r="S29" s="283"/>
      <c r="T29" s="285"/>
      <c r="U29" s="285"/>
      <c r="V29" s="287"/>
    </row>
    <row r="30" ht="30" customHeight="1"/>
  </sheetData>
  <sheetProtection/>
  <mergeCells count="221">
    <mergeCell ref="V28:V29"/>
    <mergeCell ref="P28:P29"/>
    <mergeCell ref="Q28:Q29"/>
    <mergeCell ref="R28:R29"/>
    <mergeCell ref="S28:S29"/>
    <mergeCell ref="T28:T29"/>
    <mergeCell ref="U28:U29"/>
    <mergeCell ref="G28:H29"/>
    <mergeCell ref="I28:K29"/>
    <mergeCell ref="L28:L29"/>
    <mergeCell ref="M28:M29"/>
    <mergeCell ref="N28:N29"/>
    <mergeCell ref="O28:O29"/>
    <mergeCell ref="S26:S27"/>
    <mergeCell ref="T26:T27"/>
    <mergeCell ref="U26:U27"/>
    <mergeCell ref="V26:V27"/>
    <mergeCell ref="A28:A29"/>
    <mergeCell ref="B28:B29"/>
    <mergeCell ref="D28:D29"/>
    <mergeCell ref="C28:C29"/>
    <mergeCell ref="E28:E29"/>
    <mergeCell ref="F28:F29"/>
    <mergeCell ref="M26:M27"/>
    <mergeCell ref="N26:N27"/>
    <mergeCell ref="P26:P27"/>
    <mergeCell ref="Q26:Q27"/>
    <mergeCell ref="R26:R27"/>
    <mergeCell ref="V24:V25"/>
    <mergeCell ref="S24:S25"/>
    <mergeCell ref="T24:T25"/>
    <mergeCell ref="U24:U25"/>
    <mergeCell ref="N24:N25"/>
    <mergeCell ref="A26:A27"/>
    <mergeCell ref="B26:B27"/>
    <mergeCell ref="D26:D27"/>
    <mergeCell ref="C26:C27"/>
    <mergeCell ref="E26:E27"/>
    <mergeCell ref="F26:F27"/>
    <mergeCell ref="G26:H27"/>
    <mergeCell ref="I26:K27"/>
    <mergeCell ref="L26:L27"/>
    <mergeCell ref="P24:P25"/>
    <mergeCell ref="Q24:Q25"/>
    <mergeCell ref="R24:R25"/>
    <mergeCell ref="G24:H25"/>
    <mergeCell ref="I24:K25"/>
    <mergeCell ref="L24:L25"/>
    <mergeCell ref="M24:M25"/>
    <mergeCell ref="S22:S23"/>
    <mergeCell ref="T22:T23"/>
    <mergeCell ref="U22:U23"/>
    <mergeCell ref="V22:V23"/>
    <mergeCell ref="A24:A25"/>
    <mergeCell ref="B24:B25"/>
    <mergeCell ref="D24:D25"/>
    <mergeCell ref="C24:C25"/>
    <mergeCell ref="E24:E25"/>
    <mergeCell ref="F24:F25"/>
    <mergeCell ref="M22:M23"/>
    <mergeCell ref="N22:N23"/>
    <mergeCell ref="P22:P23"/>
    <mergeCell ref="Q22:Q23"/>
    <mergeCell ref="R22:R23"/>
    <mergeCell ref="V20:V21"/>
    <mergeCell ref="S20:S21"/>
    <mergeCell ref="T20:T21"/>
    <mergeCell ref="U20:U21"/>
    <mergeCell ref="N20:N21"/>
    <mergeCell ref="A22:A23"/>
    <mergeCell ref="B22:B23"/>
    <mergeCell ref="D22:D23"/>
    <mergeCell ref="C22:C23"/>
    <mergeCell ref="E22:E23"/>
    <mergeCell ref="F22:F23"/>
    <mergeCell ref="G22:H23"/>
    <mergeCell ref="I22:K23"/>
    <mergeCell ref="L22:L23"/>
    <mergeCell ref="P20:P21"/>
    <mergeCell ref="Q20:Q21"/>
    <mergeCell ref="R20:R21"/>
    <mergeCell ref="G20:H21"/>
    <mergeCell ref="I20:K21"/>
    <mergeCell ref="L20:L21"/>
    <mergeCell ref="M20:M21"/>
    <mergeCell ref="S18:S19"/>
    <mergeCell ref="T18:T19"/>
    <mergeCell ref="U18:U19"/>
    <mergeCell ref="V18:V19"/>
    <mergeCell ref="A20:A21"/>
    <mergeCell ref="B20:B21"/>
    <mergeCell ref="D20:D21"/>
    <mergeCell ref="C20:C21"/>
    <mergeCell ref="E20:E21"/>
    <mergeCell ref="F20:F21"/>
    <mergeCell ref="M18:M19"/>
    <mergeCell ref="N18:N19"/>
    <mergeCell ref="P18:P19"/>
    <mergeCell ref="Q18:Q19"/>
    <mergeCell ref="R18:R19"/>
    <mergeCell ref="V16:V17"/>
    <mergeCell ref="S16:S17"/>
    <mergeCell ref="T16:T17"/>
    <mergeCell ref="U16:U17"/>
    <mergeCell ref="N16:N17"/>
    <mergeCell ref="A18:A19"/>
    <mergeCell ref="B18:B19"/>
    <mergeCell ref="D18:D19"/>
    <mergeCell ref="C18:C19"/>
    <mergeCell ref="E18:E19"/>
    <mergeCell ref="F18:F19"/>
    <mergeCell ref="G18:H19"/>
    <mergeCell ref="I18:K19"/>
    <mergeCell ref="L18:L19"/>
    <mergeCell ref="P16:P17"/>
    <mergeCell ref="Q16:Q17"/>
    <mergeCell ref="R16:R17"/>
    <mergeCell ref="G16:H17"/>
    <mergeCell ref="I16:K17"/>
    <mergeCell ref="L16:L17"/>
    <mergeCell ref="M16:M17"/>
    <mergeCell ref="S14:S15"/>
    <mergeCell ref="T14:T15"/>
    <mergeCell ref="U14:U15"/>
    <mergeCell ref="V14:V15"/>
    <mergeCell ref="A16:A17"/>
    <mergeCell ref="B16:B17"/>
    <mergeCell ref="D16:D17"/>
    <mergeCell ref="C16:C17"/>
    <mergeCell ref="E16:E17"/>
    <mergeCell ref="F16:F17"/>
    <mergeCell ref="M14:M15"/>
    <mergeCell ref="N14:N15"/>
    <mergeCell ref="P14:P15"/>
    <mergeCell ref="Q14:Q15"/>
    <mergeCell ref="R14:R15"/>
    <mergeCell ref="V12:V13"/>
    <mergeCell ref="S12:S13"/>
    <mergeCell ref="T12:T13"/>
    <mergeCell ref="U12:U13"/>
    <mergeCell ref="N12:N13"/>
    <mergeCell ref="A14:A15"/>
    <mergeCell ref="B14:B15"/>
    <mergeCell ref="D14:D15"/>
    <mergeCell ref="C14:C15"/>
    <mergeCell ref="E14:E15"/>
    <mergeCell ref="F14:F15"/>
    <mergeCell ref="G14:H15"/>
    <mergeCell ref="I14:K15"/>
    <mergeCell ref="L14:L15"/>
    <mergeCell ref="P12:P13"/>
    <mergeCell ref="Q12:Q13"/>
    <mergeCell ref="R12:R13"/>
    <mergeCell ref="G12:H13"/>
    <mergeCell ref="I12:K13"/>
    <mergeCell ref="L12:L13"/>
    <mergeCell ref="M12:M13"/>
    <mergeCell ref="S10:S11"/>
    <mergeCell ref="T10:T11"/>
    <mergeCell ref="U10:U11"/>
    <mergeCell ref="V10:V11"/>
    <mergeCell ref="A12:A13"/>
    <mergeCell ref="B12:B13"/>
    <mergeCell ref="D12:D13"/>
    <mergeCell ref="C12:C13"/>
    <mergeCell ref="E12:E13"/>
    <mergeCell ref="F12:F13"/>
    <mergeCell ref="M10:M11"/>
    <mergeCell ref="N10:N11"/>
    <mergeCell ref="P10:P11"/>
    <mergeCell ref="Q10:Q11"/>
    <mergeCell ref="R10:R11"/>
    <mergeCell ref="V8:V9"/>
    <mergeCell ref="S8:S9"/>
    <mergeCell ref="T8:T9"/>
    <mergeCell ref="U8:U9"/>
    <mergeCell ref="N8:N9"/>
    <mergeCell ref="A10:A11"/>
    <mergeCell ref="B10:B11"/>
    <mergeCell ref="D10:D11"/>
    <mergeCell ref="C10:C11"/>
    <mergeCell ref="E10:E11"/>
    <mergeCell ref="F10:F11"/>
    <mergeCell ref="G10:H11"/>
    <mergeCell ref="I10:K11"/>
    <mergeCell ref="L10:L11"/>
    <mergeCell ref="P8:P9"/>
    <mergeCell ref="Q8:Q9"/>
    <mergeCell ref="R8:R9"/>
    <mergeCell ref="G8:H9"/>
    <mergeCell ref="I8:K9"/>
    <mergeCell ref="L8:L9"/>
    <mergeCell ref="M8:M9"/>
    <mergeCell ref="A8:A9"/>
    <mergeCell ref="B8:B9"/>
    <mergeCell ref="D8:D9"/>
    <mergeCell ref="C8:C9"/>
    <mergeCell ref="E8:E9"/>
    <mergeCell ref="F8:F9"/>
    <mergeCell ref="S6:S7"/>
    <mergeCell ref="T6:T7"/>
    <mergeCell ref="U6:U7"/>
    <mergeCell ref="V6:V7"/>
    <mergeCell ref="G7:H7"/>
    <mergeCell ref="I7:K7"/>
    <mergeCell ref="G5:L5"/>
    <mergeCell ref="M5:V5"/>
    <mergeCell ref="G6:K6"/>
    <mergeCell ref="L6:L7"/>
    <mergeCell ref="M6:M7"/>
    <mergeCell ref="N6:N7"/>
    <mergeCell ref="O6:O7"/>
    <mergeCell ref="P6:P7"/>
    <mergeCell ref="Q6:Q7"/>
    <mergeCell ref="R6:R7"/>
    <mergeCell ref="A5:A7"/>
    <mergeCell ref="B5:B7"/>
    <mergeCell ref="D5:D7"/>
    <mergeCell ref="C5:C7"/>
    <mergeCell ref="E5:E7"/>
    <mergeCell ref="F5:F7"/>
  </mergeCells>
  <printOptions/>
  <pageMargins left="0.5118110236220472" right="0.11811023622047245" top="0.7480314960629921" bottom="0.5511811023622047" header="0.31496062992125984" footer="0.31496062992125984"/>
  <pageSetup horizontalDpi="600" verticalDpi="600" orientation="landscape" paperSize="9" scale="68" r:id="rId4"/>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A1:P102"/>
  <sheetViews>
    <sheetView showZeros="0" view="pageBreakPreview" zoomScaleSheetLayoutView="100" zoomScalePageLayoutView="0" workbookViewId="0" topLeftCell="A1">
      <selection activeCell="N10" sqref="N10"/>
    </sheetView>
  </sheetViews>
  <sheetFormatPr defaultColWidth="12.57421875" defaultRowHeight="15"/>
  <cols>
    <col min="1" max="2" width="3.57421875" style="79" customWidth="1"/>
    <col min="3" max="3" width="20.57421875" style="79" customWidth="1"/>
    <col min="4" max="4" width="18.57421875" style="79" customWidth="1"/>
    <col min="5" max="5" width="3.57421875" style="79" customWidth="1"/>
    <col min="6" max="6" width="12.57421875" style="79" customWidth="1"/>
    <col min="7" max="7" width="6.57421875" style="79" customWidth="1"/>
    <col min="8" max="8" width="9.57421875" style="79" customWidth="1"/>
    <col min="9" max="10" width="3.57421875" style="79" customWidth="1"/>
    <col min="11" max="11" width="6.57421875" style="79" customWidth="1"/>
    <col min="12" max="13" width="12.57421875" style="79" customWidth="1"/>
    <col min="14" max="14" width="3.57421875" style="79" customWidth="1"/>
    <col min="15" max="15" width="12.57421875" style="79" customWidth="1"/>
    <col min="16" max="16" width="3.57421875" style="79" customWidth="1"/>
    <col min="17" max="22" width="12.57421875" style="79" customWidth="1"/>
    <col min="23" max="16384" width="12.57421875" style="79" customWidth="1"/>
  </cols>
  <sheetData>
    <row r="1" ht="30" customHeight="1">
      <c r="A1" s="80" t="s">
        <v>174</v>
      </c>
    </row>
    <row r="2" ht="15" customHeight="1"/>
    <row r="3" ht="30" customHeight="1">
      <c r="A3" s="80" t="s">
        <v>176</v>
      </c>
    </row>
    <row r="4" spans="3:12" ht="13.5">
      <c r="C4" s="34"/>
      <c r="D4" s="34"/>
      <c r="E4" s="34"/>
      <c r="F4" s="34"/>
      <c r="G4" s="34"/>
      <c r="H4" s="34"/>
      <c r="I4" s="35"/>
      <c r="J4" s="35"/>
      <c r="K4" s="35"/>
      <c r="L4" s="34"/>
    </row>
    <row r="5" spans="2:13" ht="30" customHeight="1">
      <c r="B5" s="114" t="s">
        <v>235</v>
      </c>
      <c r="C5" s="115"/>
      <c r="D5" s="449">
        <f>'★基礎情報入力'!T10</f>
        <v>0</v>
      </c>
      <c r="E5" s="449"/>
      <c r="F5" s="449"/>
      <c r="G5" s="449"/>
      <c r="H5" s="65"/>
      <c r="I5" s="65"/>
      <c r="J5" s="65"/>
      <c r="K5" s="65"/>
      <c r="L5" s="65"/>
      <c r="M5" s="65"/>
    </row>
    <row r="6" spans="3:12" ht="13.5">
      <c r="C6" s="34"/>
      <c r="D6" s="34"/>
      <c r="E6" s="34"/>
      <c r="F6" s="34"/>
      <c r="G6" s="34"/>
      <c r="H6" s="34"/>
      <c r="I6" s="35"/>
      <c r="J6" s="35"/>
      <c r="K6" s="35"/>
      <c r="L6" s="34"/>
    </row>
    <row r="7" spans="3:12" ht="30" customHeight="1">
      <c r="C7" s="417" t="s">
        <v>177</v>
      </c>
      <c r="D7" s="418"/>
      <c r="E7" s="419"/>
      <c r="F7" s="54">
        <f>'★基礎情報入力'!T15</f>
        <v>0</v>
      </c>
      <c r="G7" s="41" t="s">
        <v>31</v>
      </c>
      <c r="H7" s="34"/>
      <c r="I7" s="35"/>
      <c r="J7" s="35"/>
      <c r="K7" s="35"/>
      <c r="L7" s="34"/>
    </row>
    <row r="8" spans="3:12" ht="30" customHeight="1">
      <c r="C8" s="417" t="s">
        <v>182</v>
      </c>
      <c r="D8" s="418"/>
      <c r="E8" s="419"/>
      <c r="F8" s="54">
        <f>'★基礎情報入力'!T16</f>
        <v>0</v>
      </c>
      <c r="G8" s="83" t="s">
        <v>185</v>
      </c>
      <c r="H8" s="34"/>
      <c r="I8" s="35"/>
      <c r="J8" s="35"/>
      <c r="K8" s="35"/>
      <c r="L8" s="34"/>
    </row>
    <row r="9" spans="3:16" ht="30" customHeight="1">
      <c r="C9" s="413" t="s">
        <v>179</v>
      </c>
      <c r="D9" s="413"/>
      <c r="E9" s="413"/>
      <c r="F9" s="42">
        <f>ROUNDDOWN(F7*F8,0)</f>
        <v>0</v>
      </c>
      <c r="G9" s="43" t="s">
        <v>102</v>
      </c>
      <c r="H9" s="60"/>
      <c r="I9" s="60"/>
      <c r="J9" s="45"/>
      <c r="K9" s="45"/>
      <c r="L9" s="64"/>
      <c r="M9" s="64"/>
      <c r="N9" s="64"/>
      <c r="O9" s="66"/>
      <c r="P9" s="66"/>
    </row>
    <row r="10" spans="3:16" ht="30" customHeight="1">
      <c r="C10" s="414" t="s">
        <v>183</v>
      </c>
      <c r="D10" s="415"/>
      <c r="E10" s="416"/>
      <c r="F10" s="44">
        <f>'★基礎情報入力'!T17</f>
        <v>0</v>
      </c>
      <c r="G10" s="40" t="s">
        <v>102</v>
      </c>
      <c r="H10" s="60"/>
      <c r="I10" s="60"/>
      <c r="J10" s="45"/>
      <c r="K10" s="45"/>
      <c r="L10" s="64"/>
      <c r="M10" s="64"/>
      <c r="N10" s="64"/>
      <c r="O10" s="66"/>
      <c r="P10" s="66"/>
    </row>
    <row r="11" spans="3:16" ht="30" customHeight="1">
      <c r="C11" s="414" t="s">
        <v>184</v>
      </c>
      <c r="D11" s="415"/>
      <c r="E11" s="416"/>
      <c r="F11" s="38">
        <f>IF((F10&lt;=F9),F10,F9)</f>
        <v>0</v>
      </c>
      <c r="G11" s="39" t="s">
        <v>102</v>
      </c>
      <c r="H11" s="60"/>
      <c r="I11" s="60"/>
      <c r="J11" s="45"/>
      <c r="K11" s="45"/>
      <c r="L11" s="64"/>
      <c r="M11" s="64"/>
      <c r="N11" s="64"/>
      <c r="O11" s="66"/>
      <c r="P11" s="66"/>
    </row>
    <row r="12" spans="3:16" ht="30" customHeight="1">
      <c r="C12" s="59"/>
      <c r="D12" s="66"/>
      <c r="E12" s="66"/>
      <c r="F12" s="62"/>
      <c r="G12" s="63"/>
      <c r="H12" s="60"/>
      <c r="I12" s="60"/>
      <c r="J12" s="45"/>
      <c r="K12" s="45"/>
      <c r="L12" s="64"/>
      <c r="M12" s="64"/>
      <c r="N12" s="64"/>
      <c r="O12" s="66"/>
      <c r="P12" s="66"/>
    </row>
    <row r="13" spans="3:12" ht="13.5">
      <c r="C13" s="34"/>
      <c r="D13" s="34"/>
      <c r="E13" s="34"/>
      <c r="F13" s="34"/>
      <c r="G13" s="34"/>
      <c r="H13" s="34"/>
      <c r="I13" s="35"/>
      <c r="J13" s="35"/>
      <c r="K13" s="35"/>
      <c r="L13" s="34"/>
    </row>
    <row r="14" spans="2:13" ht="30" customHeight="1">
      <c r="B14" s="114" t="s">
        <v>226</v>
      </c>
      <c r="C14" s="115"/>
      <c r="D14" s="491">
        <f>'★基礎情報入力'!T20</f>
        <v>0</v>
      </c>
      <c r="E14" s="491"/>
      <c r="F14" s="491"/>
      <c r="G14" s="491"/>
      <c r="H14" s="65"/>
      <c r="I14" s="65"/>
      <c r="J14" s="65"/>
      <c r="K14" s="65"/>
      <c r="L14" s="65"/>
      <c r="M14" s="65"/>
    </row>
    <row r="15" spans="3:12" ht="13.5">
      <c r="C15" s="34"/>
      <c r="D15" s="34"/>
      <c r="E15" s="34"/>
      <c r="F15" s="34"/>
      <c r="G15" s="34"/>
      <c r="H15" s="34"/>
      <c r="I15" s="35"/>
      <c r="J15" s="35"/>
      <c r="K15" s="35"/>
      <c r="L15" s="34"/>
    </row>
    <row r="16" spans="3:12" ht="30" customHeight="1">
      <c r="C16" s="417" t="s">
        <v>177</v>
      </c>
      <c r="D16" s="418"/>
      <c r="E16" s="419"/>
      <c r="F16" s="54">
        <f>'★基礎情報入力'!T25</f>
        <v>0</v>
      </c>
      <c r="G16" s="41" t="s">
        <v>31</v>
      </c>
      <c r="H16" s="34"/>
      <c r="I16" s="35"/>
      <c r="J16" s="35"/>
      <c r="K16" s="35"/>
      <c r="L16" s="34"/>
    </row>
    <row r="17" spans="3:12" ht="30" customHeight="1">
      <c r="C17" s="417" t="s">
        <v>182</v>
      </c>
      <c r="D17" s="418"/>
      <c r="E17" s="419"/>
      <c r="F17" s="54">
        <f>'★基礎情報入力'!T26</f>
        <v>0</v>
      </c>
      <c r="G17" s="83" t="s">
        <v>185</v>
      </c>
      <c r="H17" s="34"/>
      <c r="I17" s="35"/>
      <c r="J17" s="35"/>
      <c r="K17" s="35"/>
      <c r="L17" s="34"/>
    </row>
    <row r="18" spans="3:16" ht="30" customHeight="1">
      <c r="C18" s="413" t="s">
        <v>179</v>
      </c>
      <c r="D18" s="413"/>
      <c r="E18" s="413"/>
      <c r="F18" s="42">
        <f>ROUNDDOWN(F16*F17,0)</f>
        <v>0</v>
      </c>
      <c r="G18" s="43" t="s">
        <v>102</v>
      </c>
      <c r="H18" s="60"/>
      <c r="I18" s="60"/>
      <c r="J18" s="45"/>
      <c r="K18" s="45"/>
      <c r="L18" s="64"/>
      <c r="M18" s="64"/>
      <c r="N18" s="64"/>
      <c r="O18" s="66"/>
      <c r="P18" s="66"/>
    </row>
    <row r="19" spans="3:16" ht="30" customHeight="1">
      <c r="C19" s="414" t="s">
        <v>183</v>
      </c>
      <c r="D19" s="415"/>
      <c r="E19" s="416"/>
      <c r="F19" s="44">
        <f>'★基礎情報入力'!T27</f>
        <v>0</v>
      </c>
      <c r="G19" s="40" t="s">
        <v>102</v>
      </c>
      <c r="H19" s="60"/>
      <c r="I19" s="60"/>
      <c r="J19" s="45"/>
      <c r="K19" s="45"/>
      <c r="L19" s="64"/>
      <c r="M19" s="64"/>
      <c r="N19" s="64"/>
      <c r="O19" s="66"/>
      <c r="P19" s="66"/>
    </row>
    <row r="20" spans="3:16" ht="30" customHeight="1">
      <c r="C20" s="121" t="s">
        <v>184</v>
      </c>
      <c r="D20" s="122"/>
      <c r="E20" s="123"/>
      <c r="F20" s="38">
        <f>IF((F19&lt;=F18),F19,F18)</f>
        <v>0</v>
      </c>
      <c r="G20" s="39" t="s">
        <v>102</v>
      </c>
      <c r="H20" s="60"/>
      <c r="I20" s="60"/>
      <c r="J20" s="45"/>
      <c r="K20" s="45"/>
      <c r="L20" s="64"/>
      <c r="M20" s="64"/>
      <c r="N20" s="64"/>
      <c r="O20" s="66"/>
      <c r="P20" s="66"/>
    </row>
    <row r="21" spans="3:16" ht="30" customHeight="1">
      <c r="C21" s="59"/>
      <c r="D21" s="66"/>
      <c r="E21" s="66"/>
      <c r="F21" s="62"/>
      <c r="G21" s="63"/>
      <c r="H21" s="60"/>
      <c r="I21" s="60"/>
      <c r="J21" s="45"/>
      <c r="K21" s="45"/>
      <c r="L21" s="64"/>
      <c r="M21" s="64"/>
      <c r="N21" s="64"/>
      <c r="O21" s="66"/>
      <c r="P21" s="66"/>
    </row>
    <row r="22" spans="3:12" ht="13.5">
      <c r="C22" s="34"/>
      <c r="D22" s="34"/>
      <c r="E22" s="34"/>
      <c r="F22" s="34"/>
      <c r="G22" s="34"/>
      <c r="H22" s="34"/>
      <c r="I22" s="35"/>
      <c r="J22" s="35"/>
      <c r="K22" s="35"/>
      <c r="L22" s="34"/>
    </row>
    <row r="23" spans="2:13" ht="30" customHeight="1">
      <c r="B23" s="114" t="s">
        <v>227</v>
      </c>
      <c r="C23" s="115"/>
      <c r="D23" s="449">
        <f>'★基礎情報入力'!T30</f>
        <v>0</v>
      </c>
      <c r="E23" s="449"/>
      <c r="F23" s="449"/>
      <c r="G23" s="449"/>
      <c r="H23" s="65"/>
      <c r="I23" s="65"/>
      <c r="J23" s="65"/>
      <c r="K23" s="65"/>
      <c r="L23" s="65"/>
      <c r="M23" s="65"/>
    </row>
    <row r="24" spans="3:12" ht="13.5">
      <c r="C24" s="34"/>
      <c r="D24" s="34"/>
      <c r="E24" s="34"/>
      <c r="F24" s="34"/>
      <c r="G24" s="34"/>
      <c r="H24" s="34"/>
      <c r="I24" s="35"/>
      <c r="J24" s="35"/>
      <c r="K24" s="35"/>
      <c r="L24" s="34"/>
    </row>
    <row r="25" spans="3:12" ht="30" customHeight="1">
      <c r="C25" s="417" t="s">
        <v>177</v>
      </c>
      <c r="D25" s="486"/>
      <c r="E25" s="487"/>
      <c r="F25" s="54">
        <f>'★基礎情報入力'!T35</f>
        <v>0</v>
      </c>
      <c r="G25" s="41" t="s">
        <v>31</v>
      </c>
      <c r="H25" s="34"/>
      <c r="I25" s="35"/>
      <c r="J25" s="35"/>
      <c r="K25" s="35"/>
      <c r="L25" s="34"/>
    </row>
    <row r="26" spans="3:12" ht="30" customHeight="1">
      <c r="C26" s="417" t="s">
        <v>182</v>
      </c>
      <c r="D26" s="486"/>
      <c r="E26" s="487"/>
      <c r="F26" s="54">
        <f>'★基礎情報入力'!T36</f>
        <v>0</v>
      </c>
      <c r="G26" s="83" t="s">
        <v>185</v>
      </c>
      <c r="H26" s="34"/>
      <c r="I26" s="35"/>
      <c r="J26" s="35"/>
      <c r="K26" s="35"/>
      <c r="L26" s="34"/>
    </row>
    <row r="27" spans="3:16" ht="30" customHeight="1">
      <c r="C27" s="488" t="s">
        <v>179</v>
      </c>
      <c r="D27" s="489"/>
      <c r="E27" s="490"/>
      <c r="F27" s="42">
        <f>ROUNDDOWN(F25*F26,0)</f>
        <v>0</v>
      </c>
      <c r="G27" s="43" t="s">
        <v>102</v>
      </c>
      <c r="H27" s="60"/>
      <c r="I27" s="60"/>
      <c r="J27" s="45"/>
      <c r="K27" s="45"/>
      <c r="L27" s="64"/>
      <c r="M27" s="64"/>
      <c r="N27" s="64"/>
      <c r="O27" s="66"/>
      <c r="P27" s="66"/>
    </row>
    <row r="28" spans="3:16" ht="30" customHeight="1">
      <c r="C28" s="414" t="s">
        <v>183</v>
      </c>
      <c r="D28" s="415"/>
      <c r="E28" s="416"/>
      <c r="F28" s="44">
        <f>'★基礎情報入力'!T37</f>
        <v>0</v>
      </c>
      <c r="G28" s="40" t="s">
        <v>102</v>
      </c>
      <c r="H28" s="60"/>
      <c r="I28" s="60"/>
      <c r="J28" s="45"/>
      <c r="K28" s="45"/>
      <c r="L28" s="64"/>
      <c r="M28" s="64"/>
      <c r="N28" s="64"/>
      <c r="O28" s="66"/>
      <c r="P28" s="66"/>
    </row>
    <row r="29" spans="3:16" ht="30" customHeight="1">
      <c r="C29" s="414" t="s">
        <v>184</v>
      </c>
      <c r="D29" s="415"/>
      <c r="E29" s="416"/>
      <c r="F29" s="38">
        <f>IF((F28&lt;=F27),F28,F27)</f>
        <v>0</v>
      </c>
      <c r="G29" s="39" t="s">
        <v>102</v>
      </c>
      <c r="H29" s="60"/>
      <c r="I29" s="60"/>
      <c r="J29" s="45"/>
      <c r="K29" s="45"/>
      <c r="L29" s="64"/>
      <c r="M29" s="64"/>
      <c r="N29" s="64"/>
      <c r="O29" s="66"/>
      <c r="P29" s="66"/>
    </row>
    <row r="30" spans="3:16" ht="30" customHeight="1">
      <c r="C30" s="59"/>
      <c r="D30" s="66"/>
      <c r="E30" s="66"/>
      <c r="F30" s="62"/>
      <c r="G30" s="63"/>
      <c r="H30" s="60"/>
      <c r="I30" s="60"/>
      <c r="J30" s="45"/>
      <c r="K30" s="45"/>
      <c r="L30" s="64"/>
      <c r="M30" s="64"/>
      <c r="N30" s="64"/>
      <c r="O30" s="66"/>
      <c r="P30" s="66"/>
    </row>
    <row r="31" spans="3:12" ht="13.5">
      <c r="C31" s="34"/>
      <c r="D31" s="34"/>
      <c r="E31" s="34"/>
      <c r="F31" s="34"/>
      <c r="G31" s="34"/>
      <c r="H31" s="34"/>
      <c r="I31" s="35"/>
      <c r="J31" s="35"/>
      <c r="K31" s="35"/>
      <c r="L31" s="34"/>
    </row>
    <row r="32" spans="2:13" ht="30" customHeight="1">
      <c r="B32" s="114" t="s">
        <v>237</v>
      </c>
      <c r="C32" s="115"/>
      <c r="D32" s="449">
        <f>'★基礎情報入力'!T40</f>
        <v>0</v>
      </c>
      <c r="E32" s="449"/>
      <c r="F32" s="449"/>
      <c r="G32" s="449"/>
      <c r="H32" s="65"/>
      <c r="I32" s="65"/>
      <c r="J32" s="65"/>
      <c r="K32" s="65"/>
      <c r="L32" s="65"/>
      <c r="M32" s="65"/>
    </row>
    <row r="33" spans="3:12" ht="13.5">
      <c r="C33" s="34"/>
      <c r="D33" s="34"/>
      <c r="E33" s="34"/>
      <c r="F33" s="34"/>
      <c r="G33" s="34"/>
      <c r="H33" s="34"/>
      <c r="I33" s="35"/>
      <c r="J33" s="35"/>
      <c r="K33" s="35"/>
      <c r="L33" s="34"/>
    </row>
    <row r="34" spans="3:12" ht="30" customHeight="1">
      <c r="C34" s="417" t="s">
        <v>177</v>
      </c>
      <c r="D34" s="486"/>
      <c r="E34" s="487"/>
      <c r="F34" s="54">
        <f>'★基礎情報入力'!T45</f>
        <v>0</v>
      </c>
      <c r="G34" s="41" t="s">
        <v>31</v>
      </c>
      <c r="H34" s="34"/>
      <c r="I34" s="35"/>
      <c r="J34" s="35"/>
      <c r="K34" s="35"/>
      <c r="L34" s="34"/>
    </row>
    <row r="35" spans="3:12" ht="30" customHeight="1">
      <c r="C35" s="417" t="s">
        <v>182</v>
      </c>
      <c r="D35" s="486"/>
      <c r="E35" s="487"/>
      <c r="F35" s="54">
        <f>'★基礎情報入力'!T46</f>
        <v>0</v>
      </c>
      <c r="G35" s="83" t="s">
        <v>185</v>
      </c>
      <c r="H35" s="34"/>
      <c r="I35" s="35"/>
      <c r="J35" s="35"/>
      <c r="K35" s="35"/>
      <c r="L35" s="34"/>
    </row>
    <row r="36" spans="3:16" ht="30" customHeight="1">
      <c r="C36" s="488" t="s">
        <v>179</v>
      </c>
      <c r="D36" s="489"/>
      <c r="E36" s="490"/>
      <c r="F36" s="42">
        <f>ROUNDDOWN(F34*F35,0)</f>
        <v>0</v>
      </c>
      <c r="G36" s="43" t="s">
        <v>102</v>
      </c>
      <c r="H36" s="60"/>
      <c r="I36" s="60"/>
      <c r="J36" s="45"/>
      <c r="K36" s="45"/>
      <c r="L36" s="64"/>
      <c r="M36" s="64"/>
      <c r="N36" s="64"/>
      <c r="O36" s="66"/>
      <c r="P36" s="66"/>
    </row>
    <row r="37" spans="3:16" ht="30" customHeight="1">
      <c r="C37" s="414" t="s">
        <v>183</v>
      </c>
      <c r="D37" s="415"/>
      <c r="E37" s="416"/>
      <c r="F37" s="44">
        <f>'★基礎情報入力'!T47</f>
        <v>0</v>
      </c>
      <c r="G37" s="40" t="s">
        <v>102</v>
      </c>
      <c r="H37" s="60"/>
      <c r="I37" s="60"/>
      <c r="J37" s="45"/>
      <c r="K37" s="45"/>
      <c r="L37" s="64"/>
      <c r="M37" s="64"/>
      <c r="N37" s="64"/>
      <c r="O37" s="66"/>
      <c r="P37" s="66"/>
    </row>
    <row r="38" spans="3:16" ht="30" customHeight="1">
      <c r="C38" s="414" t="s">
        <v>184</v>
      </c>
      <c r="D38" s="415"/>
      <c r="E38" s="416"/>
      <c r="F38" s="38">
        <f>IF((F37&lt;=F36),F37,F36)</f>
        <v>0</v>
      </c>
      <c r="G38" s="39" t="s">
        <v>102</v>
      </c>
      <c r="H38" s="60"/>
      <c r="I38" s="60"/>
      <c r="J38" s="45"/>
      <c r="K38" s="45"/>
      <c r="L38" s="64"/>
      <c r="M38" s="64"/>
      <c r="N38" s="64"/>
      <c r="O38" s="66"/>
      <c r="P38" s="66"/>
    </row>
    <row r="39" spans="3:16" ht="30" customHeight="1">
      <c r="C39" s="59"/>
      <c r="D39" s="66"/>
      <c r="E39" s="66"/>
      <c r="F39" s="62"/>
      <c r="G39" s="63"/>
      <c r="H39" s="60"/>
      <c r="I39" s="60"/>
      <c r="J39" s="45"/>
      <c r="K39" s="45"/>
      <c r="L39" s="64"/>
      <c r="M39" s="64"/>
      <c r="N39" s="64"/>
      <c r="O39" s="66"/>
      <c r="P39" s="66"/>
    </row>
    <row r="40" spans="3:12" ht="13.5">
      <c r="C40" s="34"/>
      <c r="D40" s="34"/>
      <c r="E40" s="34"/>
      <c r="F40" s="34"/>
      <c r="G40" s="34"/>
      <c r="H40" s="34"/>
      <c r="I40" s="35"/>
      <c r="J40" s="35"/>
      <c r="K40" s="35"/>
      <c r="L40" s="34"/>
    </row>
    <row r="41" spans="2:13" ht="30" customHeight="1">
      <c r="B41" s="114" t="s">
        <v>229</v>
      </c>
      <c r="C41" s="115"/>
      <c r="D41" s="449">
        <f>'★基礎情報入力'!T50</f>
        <v>0</v>
      </c>
      <c r="E41" s="449"/>
      <c r="F41" s="449"/>
      <c r="G41" s="449"/>
      <c r="H41" s="65"/>
      <c r="I41" s="65"/>
      <c r="J41" s="65"/>
      <c r="K41" s="65"/>
      <c r="L41" s="65"/>
      <c r="M41" s="65"/>
    </row>
    <row r="42" spans="3:12" ht="13.5">
      <c r="C42" s="34"/>
      <c r="D42" s="34"/>
      <c r="E42" s="34"/>
      <c r="F42" s="34"/>
      <c r="G42" s="34"/>
      <c r="H42" s="34"/>
      <c r="I42" s="35"/>
      <c r="J42" s="35"/>
      <c r="K42" s="35"/>
      <c r="L42" s="34"/>
    </row>
    <row r="43" spans="3:12" ht="30" customHeight="1">
      <c r="C43" s="417" t="s">
        <v>177</v>
      </c>
      <c r="D43" s="486"/>
      <c r="E43" s="487"/>
      <c r="F43" s="54">
        <f>'★基礎情報入力'!T55</f>
        <v>0</v>
      </c>
      <c r="G43" s="41" t="s">
        <v>31</v>
      </c>
      <c r="H43" s="34"/>
      <c r="I43" s="35"/>
      <c r="J43" s="35"/>
      <c r="K43" s="35"/>
      <c r="L43" s="34"/>
    </row>
    <row r="44" spans="3:12" ht="30" customHeight="1">
      <c r="C44" s="417" t="s">
        <v>182</v>
      </c>
      <c r="D44" s="486"/>
      <c r="E44" s="487"/>
      <c r="F44" s="54">
        <f>'★基礎情報入力'!T56</f>
        <v>0</v>
      </c>
      <c r="G44" s="83" t="s">
        <v>185</v>
      </c>
      <c r="H44" s="34"/>
      <c r="I44" s="35"/>
      <c r="J44" s="35"/>
      <c r="K44" s="35"/>
      <c r="L44" s="34"/>
    </row>
    <row r="45" spans="3:16" ht="30" customHeight="1">
      <c r="C45" s="488" t="s">
        <v>179</v>
      </c>
      <c r="D45" s="489"/>
      <c r="E45" s="490"/>
      <c r="F45" s="42">
        <f>ROUNDDOWN(F43*F44,0)</f>
        <v>0</v>
      </c>
      <c r="G45" s="43" t="s">
        <v>102</v>
      </c>
      <c r="H45" s="60"/>
      <c r="I45" s="60"/>
      <c r="J45" s="45"/>
      <c r="K45" s="45"/>
      <c r="L45" s="64"/>
      <c r="M45" s="64"/>
      <c r="N45" s="64"/>
      <c r="O45" s="66"/>
      <c r="P45" s="66"/>
    </row>
    <row r="46" spans="3:16" ht="30" customHeight="1">
      <c r="C46" s="414" t="s">
        <v>183</v>
      </c>
      <c r="D46" s="415"/>
      <c r="E46" s="416"/>
      <c r="F46" s="44">
        <f>'★基礎情報入力'!T57</f>
        <v>0</v>
      </c>
      <c r="G46" s="40" t="s">
        <v>102</v>
      </c>
      <c r="H46" s="60"/>
      <c r="I46" s="60"/>
      <c r="J46" s="45"/>
      <c r="K46" s="45"/>
      <c r="L46" s="64"/>
      <c r="M46" s="64"/>
      <c r="N46" s="64"/>
      <c r="O46" s="66"/>
      <c r="P46" s="66"/>
    </row>
    <row r="47" spans="3:16" ht="30" customHeight="1">
      <c r="C47" s="414" t="s">
        <v>184</v>
      </c>
      <c r="D47" s="415"/>
      <c r="E47" s="416"/>
      <c r="F47" s="38">
        <f>IF((F46&lt;=F45),F46,F45)</f>
        <v>0</v>
      </c>
      <c r="G47" s="39" t="s">
        <v>102</v>
      </c>
      <c r="H47" s="60"/>
      <c r="I47" s="60"/>
      <c r="J47" s="45"/>
      <c r="K47" s="45"/>
      <c r="L47" s="64"/>
      <c r="M47" s="64"/>
      <c r="N47" s="64"/>
      <c r="O47" s="66"/>
      <c r="P47" s="66"/>
    </row>
    <row r="48" spans="3:16" ht="30" customHeight="1">
      <c r="C48" s="59"/>
      <c r="D48" s="66"/>
      <c r="E48" s="66"/>
      <c r="F48" s="62"/>
      <c r="G48" s="63"/>
      <c r="H48" s="60"/>
      <c r="I48" s="60"/>
      <c r="J48" s="45"/>
      <c r="K48" s="45"/>
      <c r="L48" s="64"/>
      <c r="M48" s="64"/>
      <c r="N48" s="64"/>
      <c r="O48" s="66"/>
      <c r="P48" s="66"/>
    </row>
    <row r="49" spans="3:12" ht="13.5">
      <c r="C49" s="34"/>
      <c r="D49" s="34"/>
      <c r="E49" s="34"/>
      <c r="F49" s="34"/>
      <c r="G49" s="34"/>
      <c r="H49" s="34"/>
      <c r="I49" s="35"/>
      <c r="J49" s="35"/>
      <c r="K49" s="35"/>
      <c r="L49" s="34"/>
    </row>
    <row r="50" spans="2:13" ht="30" customHeight="1">
      <c r="B50" s="114" t="s">
        <v>230</v>
      </c>
      <c r="C50" s="115"/>
      <c r="D50" s="449">
        <f>'★基礎情報入力'!T60</f>
        <v>0</v>
      </c>
      <c r="E50" s="449"/>
      <c r="F50" s="449"/>
      <c r="G50" s="449"/>
      <c r="H50" s="65"/>
      <c r="I50" s="65"/>
      <c r="J50" s="65"/>
      <c r="K50" s="65"/>
      <c r="L50" s="65"/>
      <c r="M50" s="65"/>
    </row>
    <row r="51" spans="3:12" ht="13.5">
      <c r="C51" s="34"/>
      <c r="D51" s="34"/>
      <c r="E51" s="34"/>
      <c r="F51" s="34"/>
      <c r="G51" s="34"/>
      <c r="H51" s="34"/>
      <c r="I51" s="35"/>
      <c r="J51" s="35"/>
      <c r="K51" s="35"/>
      <c r="L51" s="34"/>
    </row>
    <row r="52" spans="3:12" ht="30" customHeight="1">
      <c r="C52" s="417" t="s">
        <v>177</v>
      </c>
      <c r="D52" s="486"/>
      <c r="E52" s="487"/>
      <c r="F52" s="54">
        <f>'★基礎情報入力'!T65</f>
        <v>0</v>
      </c>
      <c r="G52" s="41" t="s">
        <v>31</v>
      </c>
      <c r="H52" s="34"/>
      <c r="I52" s="35"/>
      <c r="J52" s="35"/>
      <c r="K52" s="35"/>
      <c r="L52" s="34"/>
    </row>
    <row r="53" spans="3:12" ht="30" customHeight="1">
      <c r="C53" s="417" t="s">
        <v>182</v>
      </c>
      <c r="D53" s="486"/>
      <c r="E53" s="487"/>
      <c r="F53" s="54">
        <f>'★基礎情報入力'!T66</f>
        <v>0</v>
      </c>
      <c r="G53" s="83" t="s">
        <v>185</v>
      </c>
      <c r="H53" s="34"/>
      <c r="I53" s="35"/>
      <c r="J53" s="35"/>
      <c r="K53" s="35"/>
      <c r="L53" s="34"/>
    </row>
    <row r="54" spans="3:16" ht="30" customHeight="1">
      <c r="C54" s="488" t="s">
        <v>179</v>
      </c>
      <c r="D54" s="489"/>
      <c r="E54" s="490"/>
      <c r="F54" s="42">
        <f>ROUNDDOWN(F52*F53,0)</f>
        <v>0</v>
      </c>
      <c r="G54" s="43" t="s">
        <v>102</v>
      </c>
      <c r="H54" s="60"/>
      <c r="I54" s="60"/>
      <c r="J54" s="45"/>
      <c r="K54" s="45"/>
      <c r="L54" s="64"/>
      <c r="M54" s="64"/>
      <c r="N54" s="64"/>
      <c r="O54" s="66"/>
      <c r="P54" s="66"/>
    </row>
    <row r="55" spans="3:16" ht="30" customHeight="1">
      <c r="C55" s="414" t="s">
        <v>183</v>
      </c>
      <c r="D55" s="415"/>
      <c r="E55" s="416"/>
      <c r="F55" s="44">
        <f>'★基礎情報入力'!T67</f>
        <v>0</v>
      </c>
      <c r="G55" s="40" t="s">
        <v>102</v>
      </c>
      <c r="H55" s="60"/>
      <c r="I55" s="60"/>
      <c r="J55" s="45"/>
      <c r="K55" s="45"/>
      <c r="L55" s="64"/>
      <c r="M55" s="64"/>
      <c r="N55" s="64"/>
      <c r="O55" s="66"/>
      <c r="P55" s="66"/>
    </row>
    <row r="56" spans="3:16" ht="30" customHeight="1">
      <c r="C56" s="414" t="s">
        <v>184</v>
      </c>
      <c r="D56" s="415"/>
      <c r="E56" s="416"/>
      <c r="F56" s="38">
        <f>IF((F55&lt;=F54),F55,F54)</f>
        <v>0</v>
      </c>
      <c r="G56" s="39" t="s">
        <v>102</v>
      </c>
      <c r="H56" s="60"/>
      <c r="I56" s="60"/>
      <c r="J56" s="45"/>
      <c r="K56" s="45"/>
      <c r="L56" s="64"/>
      <c r="M56" s="64"/>
      <c r="N56" s="64"/>
      <c r="O56" s="66"/>
      <c r="P56" s="66"/>
    </row>
    <row r="57" spans="3:16" ht="30" customHeight="1">
      <c r="C57" s="59"/>
      <c r="D57" s="66"/>
      <c r="E57" s="66"/>
      <c r="F57" s="62"/>
      <c r="G57" s="63"/>
      <c r="H57" s="60"/>
      <c r="I57" s="60"/>
      <c r="J57" s="45"/>
      <c r="K57" s="45"/>
      <c r="L57" s="64"/>
      <c r="M57" s="64"/>
      <c r="N57" s="64"/>
      <c r="O57" s="66"/>
      <c r="P57" s="66"/>
    </row>
    <row r="58" spans="3:12" ht="13.5">
      <c r="C58" s="34"/>
      <c r="D58" s="34"/>
      <c r="E58" s="34"/>
      <c r="F58" s="34"/>
      <c r="G58" s="34"/>
      <c r="H58" s="34"/>
      <c r="I58" s="35"/>
      <c r="J58" s="35"/>
      <c r="K58" s="35"/>
      <c r="L58" s="34"/>
    </row>
    <row r="59" spans="2:13" ht="30" customHeight="1">
      <c r="B59" s="114" t="s">
        <v>238</v>
      </c>
      <c r="C59" s="115"/>
      <c r="D59" s="449">
        <f>'★基礎情報入力'!T70</f>
        <v>0</v>
      </c>
      <c r="E59" s="449"/>
      <c r="F59" s="449"/>
      <c r="G59" s="449"/>
      <c r="H59" s="65"/>
      <c r="I59" s="65"/>
      <c r="J59" s="65"/>
      <c r="K59" s="65"/>
      <c r="L59" s="65"/>
      <c r="M59" s="65"/>
    </row>
    <row r="60" spans="3:12" ht="13.5">
      <c r="C60" s="34"/>
      <c r="D60" s="34"/>
      <c r="E60" s="34"/>
      <c r="F60" s="34"/>
      <c r="G60" s="34"/>
      <c r="H60" s="34"/>
      <c r="I60" s="35"/>
      <c r="J60" s="35"/>
      <c r="K60" s="35"/>
      <c r="L60" s="34"/>
    </row>
    <row r="61" spans="3:12" ht="30" customHeight="1">
      <c r="C61" s="417" t="s">
        <v>177</v>
      </c>
      <c r="D61" s="486"/>
      <c r="E61" s="487"/>
      <c r="F61" s="54">
        <f>'★基礎情報入力'!T75</f>
        <v>0</v>
      </c>
      <c r="G61" s="41" t="s">
        <v>31</v>
      </c>
      <c r="H61" s="34"/>
      <c r="I61" s="35"/>
      <c r="J61" s="35"/>
      <c r="K61" s="35"/>
      <c r="L61" s="34"/>
    </row>
    <row r="62" spans="3:12" ht="30" customHeight="1">
      <c r="C62" s="417" t="s">
        <v>182</v>
      </c>
      <c r="D62" s="486"/>
      <c r="E62" s="487"/>
      <c r="F62" s="54">
        <f>'★基礎情報入力'!T76</f>
        <v>0</v>
      </c>
      <c r="G62" s="83" t="s">
        <v>185</v>
      </c>
      <c r="H62" s="34"/>
      <c r="I62" s="35"/>
      <c r="J62" s="35"/>
      <c r="K62" s="35"/>
      <c r="L62" s="34"/>
    </row>
    <row r="63" spans="3:16" ht="30" customHeight="1">
      <c r="C63" s="488" t="s">
        <v>179</v>
      </c>
      <c r="D63" s="489"/>
      <c r="E63" s="490"/>
      <c r="F63" s="42">
        <f>ROUNDDOWN(F61*F62,0)</f>
        <v>0</v>
      </c>
      <c r="G63" s="43" t="s">
        <v>102</v>
      </c>
      <c r="H63" s="60"/>
      <c r="I63" s="60"/>
      <c r="J63" s="45"/>
      <c r="K63" s="45"/>
      <c r="L63" s="64"/>
      <c r="M63" s="64"/>
      <c r="N63" s="64"/>
      <c r="O63" s="66"/>
      <c r="P63" s="66"/>
    </row>
    <row r="64" spans="3:16" ht="30" customHeight="1">
      <c r="C64" s="414" t="s">
        <v>183</v>
      </c>
      <c r="D64" s="415"/>
      <c r="E64" s="416"/>
      <c r="F64" s="44">
        <f>'★基礎情報入力'!T77</f>
        <v>0</v>
      </c>
      <c r="G64" s="40" t="s">
        <v>102</v>
      </c>
      <c r="H64" s="60"/>
      <c r="I64" s="60"/>
      <c r="J64" s="45"/>
      <c r="K64" s="45"/>
      <c r="L64" s="64"/>
      <c r="M64" s="64"/>
      <c r="N64" s="64"/>
      <c r="O64" s="66"/>
      <c r="P64" s="66"/>
    </row>
    <row r="65" spans="3:16" ht="30" customHeight="1">
      <c r="C65" s="414" t="s">
        <v>184</v>
      </c>
      <c r="D65" s="415"/>
      <c r="E65" s="416"/>
      <c r="F65" s="38">
        <f>IF((F64&lt;=F63),F64,F63)</f>
        <v>0</v>
      </c>
      <c r="G65" s="39" t="s">
        <v>102</v>
      </c>
      <c r="H65" s="60"/>
      <c r="I65" s="60"/>
      <c r="J65" s="45"/>
      <c r="K65" s="45"/>
      <c r="L65" s="64"/>
      <c r="M65" s="64"/>
      <c r="N65" s="64"/>
      <c r="O65" s="66"/>
      <c r="P65" s="66"/>
    </row>
    <row r="66" spans="3:16" ht="30" customHeight="1">
      <c r="C66" s="59"/>
      <c r="D66" s="66"/>
      <c r="E66" s="66"/>
      <c r="F66" s="62"/>
      <c r="G66" s="63"/>
      <c r="H66" s="60"/>
      <c r="I66" s="60"/>
      <c r="J66" s="45"/>
      <c r="K66" s="45"/>
      <c r="L66" s="64"/>
      <c r="M66" s="64"/>
      <c r="N66" s="64"/>
      <c r="O66" s="66"/>
      <c r="P66" s="66"/>
    </row>
    <row r="67" spans="3:12" ht="13.5">
      <c r="C67" s="34"/>
      <c r="D67" s="34"/>
      <c r="E67" s="34"/>
      <c r="F67" s="34"/>
      <c r="G67" s="34"/>
      <c r="H67" s="34"/>
      <c r="I67" s="35"/>
      <c r="J67" s="35"/>
      <c r="K67" s="35"/>
      <c r="L67" s="34"/>
    </row>
    <row r="68" spans="2:13" ht="30" customHeight="1">
      <c r="B68" s="114" t="s">
        <v>232</v>
      </c>
      <c r="C68" s="115"/>
      <c r="D68" s="449">
        <f>'★基礎情報入力'!T80</f>
        <v>0</v>
      </c>
      <c r="E68" s="449"/>
      <c r="F68" s="449"/>
      <c r="G68" s="449"/>
      <c r="H68" s="65"/>
      <c r="I68" s="65"/>
      <c r="J68" s="65"/>
      <c r="K68" s="65"/>
      <c r="L68" s="65"/>
      <c r="M68" s="65"/>
    </row>
    <row r="69" spans="3:12" ht="13.5">
      <c r="C69" s="34"/>
      <c r="D69" s="34"/>
      <c r="E69" s="34"/>
      <c r="F69" s="34"/>
      <c r="G69" s="34"/>
      <c r="H69" s="34"/>
      <c r="I69" s="35"/>
      <c r="J69" s="35"/>
      <c r="K69" s="35"/>
      <c r="L69" s="34"/>
    </row>
    <row r="70" spans="3:12" ht="30" customHeight="1">
      <c r="C70" s="417" t="s">
        <v>177</v>
      </c>
      <c r="D70" s="486"/>
      <c r="E70" s="487"/>
      <c r="F70" s="54">
        <f>'★基礎情報入力'!T85</f>
        <v>0</v>
      </c>
      <c r="G70" s="41" t="s">
        <v>31</v>
      </c>
      <c r="H70" s="34"/>
      <c r="I70" s="35"/>
      <c r="J70" s="35"/>
      <c r="K70" s="35"/>
      <c r="L70" s="34"/>
    </row>
    <row r="71" spans="3:12" ht="30" customHeight="1">
      <c r="C71" s="417" t="s">
        <v>182</v>
      </c>
      <c r="D71" s="486"/>
      <c r="E71" s="487"/>
      <c r="F71" s="54">
        <f>'★基礎情報入力'!T86</f>
        <v>0</v>
      </c>
      <c r="G71" s="83" t="s">
        <v>185</v>
      </c>
      <c r="H71" s="34"/>
      <c r="I71" s="35"/>
      <c r="J71" s="35"/>
      <c r="K71" s="35"/>
      <c r="L71" s="34"/>
    </row>
    <row r="72" spans="3:16" ht="30" customHeight="1">
      <c r="C72" s="488" t="s">
        <v>179</v>
      </c>
      <c r="D72" s="489"/>
      <c r="E72" s="490"/>
      <c r="F72" s="42">
        <f>ROUNDDOWN(F70*F71,0)</f>
        <v>0</v>
      </c>
      <c r="G72" s="43" t="s">
        <v>102</v>
      </c>
      <c r="H72" s="60"/>
      <c r="I72" s="60"/>
      <c r="J72" s="45"/>
      <c r="K72" s="45"/>
      <c r="L72" s="64"/>
      <c r="M72" s="64"/>
      <c r="N72" s="64"/>
      <c r="O72" s="66"/>
      <c r="P72" s="66"/>
    </row>
    <row r="73" spans="3:16" ht="30" customHeight="1">
      <c r="C73" s="414" t="s">
        <v>183</v>
      </c>
      <c r="D73" s="415"/>
      <c r="E73" s="416"/>
      <c r="F73" s="44">
        <f>'★基礎情報入力'!T87</f>
        <v>0</v>
      </c>
      <c r="G73" s="40" t="s">
        <v>102</v>
      </c>
      <c r="H73" s="60"/>
      <c r="I73" s="60"/>
      <c r="J73" s="45"/>
      <c r="K73" s="45"/>
      <c r="L73" s="64"/>
      <c r="M73" s="64"/>
      <c r="N73" s="64"/>
      <c r="O73" s="66"/>
      <c r="P73" s="66"/>
    </row>
    <row r="74" spans="3:16" ht="30" customHeight="1">
      <c r="C74" s="414" t="s">
        <v>184</v>
      </c>
      <c r="D74" s="415"/>
      <c r="E74" s="416"/>
      <c r="F74" s="38">
        <f>IF((F73&lt;=F72),F73,F72)</f>
        <v>0</v>
      </c>
      <c r="G74" s="39" t="s">
        <v>102</v>
      </c>
      <c r="H74" s="60"/>
      <c r="I74" s="60"/>
      <c r="J74" s="45"/>
      <c r="K74" s="45"/>
      <c r="L74" s="64"/>
      <c r="M74" s="64"/>
      <c r="N74" s="64"/>
      <c r="O74" s="66"/>
      <c r="P74" s="66"/>
    </row>
    <row r="75" spans="3:16" ht="30" customHeight="1">
      <c r="C75" s="59"/>
      <c r="D75" s="66"/>
      <c r="E75" s="66"/>
      <c r="F75" s="62"/>
      <c r="G75" s="63"/>
      <c r="H75" s="60"/>
      <c r="I75" s="60"/>
      <c r="J75" s="45"/>
      <c r="K75" s="45"/>
      <c r="L75" s="64"/>
      <c r="M75" s="64"/>
      <c r="N75" s="64"/>
      <c r="O75" s="66"/>
      <c r="P75" s="66"/>
    </row>
    <row r="76" spans="3:12" ht="13.5">
      <c r="C76" s="34"/>
      <c r="D76" s="34"/>
      <c r="E76" s="34"/>
      <c r="F76" s="34"/>
      <c r="G76" s="34"/>
      <c r="H76" s="34"/>
      <c r="I76" s="35"/>
      <c r="J76" s="35"/>
      <c r="K76" s="35"/>
      <c r="L76" s="34"/>
    </row>
    <row r="77" spans="2:13" ht="30" customHeight="1">
      <c r="B77" s="114" t="s">
        <v>233</v>
      </c>
      <c r="C77" s="115"/>
      <c r="D77" s="449">
        <f>'★基礎情報入力'!T90</f>
        <v>0</v>
      </c>
      <c r="E77" s="449"/>
      <c r="F77" s="449"/>
      <c r="G77" s="449"/>
      <c r="H77" s="65"/>
      <c r="I77" s="65"/>
      <c r="J77" s="65"/>
      <c r="K77" s="65"/>
      <c r="L77" s="65"/>
      <c r="M77" s="65"/>
    </row>
    <row r="78" spans="3:12" ht="13.5">
      <c r="C78" s="34"/>
      <c r="D78" s="34"/>
      <c r="E78" s="34"/>
      <c r="F78" s="34"/>
      <c r="G78" s="34"/>
      <c r="H78" s="34"/>
      <c r="I78" s="35"/>
      <c r="J78" s="35"/>
      <c r="K78" s="35"/>
      <c r="L78" s="34"/>
    </row>
    <row r="79" spans="3:12" ht="30" customHeight="1">
      <c r="C79" s="417" t="s">
        <v>177</v>
      </c>
      <c r="D79" s="486"/>
      <c r="E79" s="487"/>
      <c r="F79" s="54">
        <f>'★基礎情報入力'!T95</f>
        <v>0</v>
      </c>
      <c r="G79" s="41" t="s">
        <v>31</v>
      </c>
      <c r="H79" s="34"/>
      <c r="I79" s="35"/>
      <c r="J79" s="35"/>
      <c r="K79" s="35"/>
      <c r="L79" s="34"/>
    </row>
    <row r="80" spans="3:12" ht="30" customHeight="1">
      <c r="C80" s="417" t="s">
        <v>182</v>
      </c>
      <c r="D80" s="486"/>
      <c r="E80" s="487"/>
      <c r="F80" s="54">
        <f>'★基礎情報入力'!T96</f>
        <v>0</v>
      </c>
      <c r="G80" s="83" t="s">
        <v>185</v>
      </c>
      <c r="H80" s="34"/>
      <c r="I80" s="35"/>
      <c r="J80" s="35"/>
      <c r="K80" s="35"/>
      <c r="L80" s="34"/>
    </row>
    <row r="81" spans="3:16" ht="30" customHeight="1">
      <c r="C81" s="488" t="s">
        <v>179</v>
      </c>
      <c r="D81" s="489"/>
      <c r="E81" s="490"/>
      <c r="F81" s="42">
        <f>ROUNDDOWN(F79*F80,0)</f>
        <v>0</v>
      </c>
      <c r="G81" s="43" t="s">
        <v>102</v>
      </c>
      <c r="H81" s="60"/>
      <c r="I81" s="60"/>
      <c r="J81" s="45"/>
      <c r="K81" s="45"/>
      <c r="L81" s="64"/>
      <c r="M81" s="64"/>
      <c r="N81" s="64"/>
      <c r="O81" s="66"/>
      <c r="P81" s="66"/>
    </row>
    <row r="82" spans="3:16" ht="30" customHeight="1">
      <c r="C82" s="414" t="s">
        <v>183</v>
      </c>
      <c r="D82" s="415"/>
      <c r="E82" s="416"/>
      <c r="F82" s="44">
        <f>'★基礎情報入力'!T97</f>
        <v>0</v>
      </c>
      <c r="G82" s="40" t="s">
        <v>102</v>
      </c>
      <c r="H82" s="60"/>
      <c r="I82" s="60"/>
      <c r="J82" s="45"/>
      <c r="K82" s="45"/>
      <c r="L82" s="64"/>
      <c r="M82" s="64"/>
      <c r="N82" s="64"/>
      <c r="O82" s="66"/>
      <c r="P82" s="66"/>
    </row>
    <row r="83" spans="3:16" ht="30" customHeight="1">
      <c r="C83" s="414" t="s">
        <v>184</v>
      </c>
      <c r="D83" s="415"/>
      <c r="E83" s="416"/>
      <c r="F83" s="38">
        <f>IF((F82&lt;=F81),F82,F81)</f>
        <v>0</v>
      </c>
      <c r="G83" s="39" t="s">
        <v>102</v>
      </c>
      <c r="H83" s="60"/>
      <c r="I83" s="60"/>
      <c r="J83" s="45"/>
      <c r="K83" s="45"/>
      <c r="L83" s="64"/>
      <c r="M83" s="64"/>
      <c r="N83" s="64"/>
      <c r="O83" s="66"/>
      <c r="P83" s="66"/>
    </row>
    <row r="84" spans="3:16" ht="30" customHeight="1">
      <c r="C84" s="59"/>
      <c r="D84" s="66"/>
      <c r="E84" s="66"/>
      <c r="F84" s="62"/>
      <c r="G84" s="63"/>
      <c r="H84" s="60"/>
      <c r="I84" s="60"/>
      <c r="J84" s="45"/>
      <c r="K84" s="45"/>
      <c r="L84" s="64"/>
      <c r="M84" s="64"/>
      <c r="N84" s="64"/>
      <c r="O84" s="66"/>
      <c r="P84" s="66"/>
    </row>
    <row r="85" spans="3:12" ht="13.5">
      <c r="C85" s="34"/>
      <c r="D85" s="34"/>
      <c r="E85" s="34"/>
      <c r="F85" s="34"/>
      <c r="G85" s="34"/>
      <c r="H85" s="34"/>
      <c r="I85" s="35"/>
      <c r="J85" s="35"/>
      <c r="K85" s="35"/>
      <c r="L85" s="34"/>
    </row>
    <row r="86" spans="2:13" ht="30" customHeight="1">
      <c r="B86" s="114" t="s">
        <v>234</v>
      </c>
      <c r="C86" s="115"/>
      <c r="D86" s="449">
        <f>'★基礎情報入力'!T100</f>
        <v>0</v>
      </c>
      <c r="E86" s="449"/>
      <c r="F86" s="449"/>
      <c r="G86" s="449"/>
      <c r="H86" s="65"/>
      <c r="I86" s="65"/>
      <c r="J86" s="65"/>
      <c r="K86" s="65"/>
      <c r="L86" s="65"/>
      <c r="M86" s="65"/>
    </row>
    <row r="87" spans="3:12" ht="13.5">
      <c r="C87" s="34"/>
      <c r="D87" s="34"/>
      <c r="E87" s="34"/>
      <c r="F87" s="34"/>
      <c r="G87" s="34"/>
      <c r="H87" s="34"/>
      <c r="I87" s="35"/>
      <c r="J87" s="35"/>
      <c r="K87" s="35"/>
      <c r="L87" s="34"/>
    </row>
    <row r="88" spans="3:12" ht="30" customHeight="1">
      <c r="C88" s="417" t="s">
        <v>177</v>
      </c>
      <c r="D88" s="486"/>
      <c r="E88" s="487"/>
      <c r="F88" s="54">
        <f>'★基礎情報入力'!T105</f>
        <v>0</v>
      </c>
      <c r="G88" s="41" t="s">
        <v>31</v>
      </c>
      <c r="H88" s="34"/>
      <c r="I88" s="35"/>
      <c r="J88" s="35"/>
      <c r="K88" s="35"/>
      <c r="L88" s="34"/>
    </row>
    <row r="89" spans="3:12" ht="30" customHeight="1">
      <c r="C89" s="417" t="s">
        <v>182</v>
      </c>
      <c r="D89" s="486"/>
      <c r="E89" s="487"/>
      <c r="F89" s="54">
        <f>'★基礎情報入力'!T106</f>
        <v>0</v>
      </c>
      <c r="G89" s="83" t="s">
        <v>185</v>
      </c>
      <c r="H89" s="34"/>
      <c r="I89" s="35"/>
      <c r="J89" s="35"/>
      <c r="K89" s="35"/>
      <c r="L89" s="34"/>
    </row>
    <row r="90" spans="3:16" ht="30" customHeight="1">
      <c r="C90" s="488" t="s">
        <v>179</v>
      </c>
      <c r="D90" s="489"/>
      <c r="E90" s="490"/>
      <c r="F90" s="42">
        <f>ROUNDDOWN(F88*F89,0)</f>
        <v>0</v>
      </c>
      <c r="G90" s="43" t="s">
        <v>102</v>
      </c>
      <c r="H90" s="60"/>
      <c r="I90" s="60"/>
      <c r="J90" s="45"/>
      <c r="K90" s="45"/>
      <c r="L90" s="64"/>
      <c r="M90" s="64"/>
      <c r="N90" s="64"/>
      <c r="O90" s="66"/>
      <c r="P90" s="66"/>
    </row>
    <row r="91" spans="3:16" ht="30" customHeight="1">
      <c r="C91" s="414" t="s">
        <v>183</v>
      </c>
      <c r="D91" s="415"/>
      <c r="E91" s="416"/>
      <c r="F91" s="44">
        <f>'★基礎情報入力'!T107</f>
        <v>0</v>
      </c>
      <c r="G91" s="40" t="s">
        <v>102</v>
      </c>
      <c r="H91" s="60"/>
      <c r="I91" s="60"/>
      <c r="J91" s="45"/>
      <c r="K91" s="45"/>
      <c r="L91" s="64"/>
      <c r="M91" s="64"/>
      <c r="N91" s="64"/>
      <c r="O91" s="66"/>
      <c r="P91" s="66"/>
    </row>
    <row r="92" spans="3:16" ht="30" customHeight="1">
      <c r="C92" s="414" t="s">
        <v>184</v>
      </c>
      <c r="D92" s="415"/>
      <c r="E92" s="416"/>
      <c r="F92" s="38">
        <f>IF((F91&lt;=F90),F91,F90)</f>
        <v>0</v>
      </c>
      <c r="G92" s="39" t="s">
        <v>102</v>
      </c>
      <c r="H92" s="60"/>
      <c r="I92" s="60"/>
      <c r="J92" s="45"/>
      <c r="K92" s="45"/>
      <c r="L92" s="64"/>
      <c r="M92" s="64"/>
      <c r="N92" s="64"/>
      <c r="O92" s="66"/>
      <c r="P92" s="66"/>
    </row>
    <row r="93" spans="3:16" ht="30" customHeight="1">
      <c r="C93" s="59"/>
      <c r="D93" s="66"/>
      <c r="E93" s="66"/>
      <c r="F93" s="62"/>
      <c r="G93" s="63"/>
      <c r="H93" s="60"/>
      <c r="I93" s="60"/>
      <c r="J93" s="45"/>
      <c r="K93" s="45"/>
      <c r="L93" s="64"/>
      <c r="M93" s="64"/>
      <c r="N93" s="64"/>
      <c r="O93" s="66"/>
      <c r="P93" s="66"/>
    </row>
    <row r="94" spans="1:12" ht="30" customHeight="1">
      <c r="A94" s="79" t="s">
        <v>111</v>
      </c>
      <c r="H94" s="34"/>
      <c r="I94" s="34"/>
      <c r="J94" s="34"/>
      <c r="K94" s="34"/>
      <c r="L94" s="34"/>
    </row>
    <row r="95" spans="2:12" ht="15" customHeight="1">
      <c r="B95" s="79" t="s">
        <v>112</v>
      </c>
      <c r="H95" s="34"/>
      <c r="I95" s="34"/>
      <c r="J95" s="34"/>
      <c r="K95" s="34"/>
      <c r="L95" s="34"/>
    </row>
    <row r="96" spans="2:12" ht="15" customHeight="1">
      <c r="B96" s="80" t="s">
        <v>160</v>
      </c>
      <c r="H96" s="34"/>
      <c r="I96" s="34"/>
      <c r="J96" s="34"/>
      <c r="K96" s="34"/>
      <c r="L96" s="34"/>
    </row>
    <row r="97" spans="2:12" ht="15" customHeight="1">
      <c r="B97" s="80" t="s">
        <v>161</v>
      </c>
      <c r="H97" s="34"/>
      <c r="I97" s="34"/>
      <c r="J97" s="34"/>
      <c r="K97" s="34"/>
      <c r="L97" s="34"/>
    </row>
    <row r="98" ht="15" customHeight="1">
      <c r="B98" s="79" t="s">
        <v>113</v>
      </c>
    </row>
    <row r="99" ht="15" customHeight="1">
      <c r="B99" s="79" t="s">
        <v>114</v>
      </c>
    </row>
    <row r="100" ht="15" customHeight="1">
      <c r="B100" s="79" t="s">
        <v>115</v>
      </c>
    </row>
    <row r="101" ht="15" customHeight="1">
      <c r="B101" s="79" t="s">
        <v>116</v>
      </c>
    </row>
    <row r="102" ht="15" customHeight="1">
      <c r="B102" s="79" t="s">
        <v>117</v>
      </c>
    </row>
  </sheetData>
  <sheetProtection/>
  <mergeCells count="60">
    <mergeCell ref="C8:E8"/>
    <mergeCell ref="C17:E17"/>
    <mergeCell ref="C92:E92"/>
    <mergeCell ref="C91:E91"/>
    <mergeCell ref="C90:E90"/>
    <mergeCell ref="C89:E89"/>
    <mergeCell ref="C88:E88"/>
    <mergeCell ref="D86:G86"/>
    <mergeCell ref="C83:E83"/>
    <mergeCell ref="C82:E82"/>
    <mergeCell ref="D5:G5"/>
    <mergeCell ref="D14:G14"/>
    <mergeCell ref="C81:E81"/>
    <mergeCell ref="C80:E80"/>
    <mergeCell ref="C79:E79"/>
    <mergeCell ref="D77:G77"/>
    <mergeCell ref="C74:E74"/>
    <mergeCell ref="C73:E73"/>
    <mergeCell ref="C72:E72"/>
    <mergeCell ref="C71:E71"/>
    <mergeCell ref="C10:E10"/>
    <mergeCell ref="C9:E9"/>
    <mergeCell ref="C70:E70"/>
    <mergeCell ref="D68:G68"/>
    <mergeCell ref="C65:E65"/>
    <mergeCell ref="C64:E64"/>
    <mergeCell ref="C63:E63"/>
    <mergeCell ref="C62:E62"/>
    <mergeCell ref="C61:E61"/>
    <mergeCell ref="D59:G59"/>
    <mergeCell ref="C56:E56"/>
    <mergeCell ref="C55:E55"/>
    <mergeCell ref="C54:E54"/>
    <mergeCell ref="C53:E53"/>
    <mergeCell ref="C52:E52"/>
    <mergeCell ref="D50:G50"/>
    <mergeCell ref="C47:E47"/>
    <mergeCell ref="C46:E46"/>
    <mergeCell ref="C45:E45"/>
    <mergeCell ref="C44:E44"/>
    <mergeCell ref="C43:E43"/>
    <mergeCell ref="D41:G41"/>
    <mergeCell ref="C7:E7"/>
    <mergeCell ref="C38:E38"/>
    <mergeCell ref="C37:E37"/>
    <mergeCell ref="C36:E36"/>
    <mergeCell ref="C35:E35"/>
    <mergeCell ref="C34:E34"/>
    <mergeCell ref="D32:G32"/>
    <mergeCell ref="C29:E29"/>
    <mergeCell ref="C28:E28"/>
    <mergeCell ref="C27:E27"/>
    <mergeCell ref="C11:E11"/>
    <mergeCell ref="C16:E16"/>
    <mergeCell ref="C18:E18"/>
    <mergeCell ref="C19:E19"/>
    <mergeCell ref="C26:E26"/>
    <mergeCell ref="C25:E25"/>
    <mergeCell ref="D23:G23"/>
  </mergeCells>
  <printOptions/>
  <pageMargins left="0.5118110236220472" right="0.11811023622047245" top="0.7480314960629921" bottom="0.5511811023622047" header="0.31496062992125984" footer="0.31496062992125984"/>
  <pageSetup horizontalDpi="600" verticalDpi="600" orientation="portrait" paperSize="9" scale="91" r:id="rId2"/>
  <rowBreaks count="3" manualBreakCount="3">
    <brk id="30" max="11" man="1"/>
    <brk id="57" max="11" man="1"/>
    <brk id="84" max="11" man="1"/>
  </rowBreaks>
  <colBreaks count="1" manualBreakCount="1">
    <brk id="13" max="30" man="1"/>
  </colBreaks>
  <drawing r:id="rId1"/>
</worksheet>
</file>

<file path=xl/worksheets/sheet2.xml><?xml version="1.0" encoding="utf-8"?>
<worksheet xmlns="http://schemas.openxmlformats.org/spreadsheetml/2006/main" xmlns:r="http://schemas.openxmlformats.org/officeDocument/2006/relationships">
  <sheetPr>
    <tabColor rgb="FFC00000"/>
  </sheetPr>
  <dimension ref="A1:P38"/>
  <sheetViews>
    <sheetView showZeros="0" view="pageBreakPreview" zoomScaleSheetLayoutView="100" zoomScalePageLayoutView="0" workbookViewId="0" topLeftCell="A1">
      <selection activeCell="I8" sqref="I8"/>
    </sheetView>
  </sheetViews>
  <sheetFormatPr defaultColWidth="9.140625" defaultRowHeight="15"/>
  <cols>
    <col min="1" max="7" width="10.57421875" style="0" customWidth="1"/>
    <col min="8" max="8" width="3.57421875" style="0" customWidth="1"/>
    <col min="10" max="16" width="0" style="0" hidden="1" customWidth="1"/>
  </cols>
  <sheetData>
    <row r="1" ht="15">
      <c r="A1" t="s">
        <v>0</v>
      </c>
    </row>
    <row r="3" spans="6:8" ht="15">
      <c r="F3" s="177" t="s">
        <v>3</v>
      </c>
      <c r="G3" s="177"/>
      <c r="H3" s="177"/>
    </row>
    <row r="4" spans="6:8" ht="15">
      <c r="F4" s="177" t="s">
        <v>4</v>
      </c>
      <c r="G4" s="177"/>
      <c r="H4" s="177"/>
    </row>
    <row r="5" spans="6:8" ht="15">
      <c r="F5" s="3"/>
      <c r="G5" s="3"/>
      <c r="H5" s="3"/>
    </row>
    <row r="6" spans="6:8" ht="15">
      <c r="F6" s="3"/>
      <c r="G6" s="3"/>
      <c r="H6" s="3"/>
    </row>
    <row r="8" ht="15">
      <c r="A8" t="s">
        <v>273</v>
      </c>
    </row>
    <row r="11" spans="6:7" ht="15">
      <c r="F11" s="178">
        <f>'★基礎情報入力'!D4</f>
        <v>0</v>
      </c>
      <c r="G11" s="178"/>
    </row>
    <row r="12" spans="5:8" ht="15">
      <c r="E12" s="1" t="s">
        <v>1</v>
      </c>
      <c r="F12" s="511">
        <f>'★基礎情報入力'!D5</f>
        <v>0</v>
      </c>
      <c r="G12" s="511"/>
      <c r="H12" t="s">
        <v>2</v>
      </c>
    </row>
    <row r="16" spans="1:8" ht="15">
      <c r="A16" s="181" t="str">
        <f>CONCATENATE("　 平成",WIDECHAR('★基礎情報入力'!D3),"年度耐震対策緊急促進事業補助金交付申請書")</f>
        <v>　 平成２６年度耐震対策緊急促進事業補助金交付申請書</v>
      </c>
      <c r="B16" s="181"/>
      <c r="C16" s="181"/>
      <c r="D16" s="181"/>
      <c r="E16" s="181"/>
      <c r="F16" s="181"/>
      <c r="G16" s="181"/>
      <c r="H16" s="181"/>
    </row>
    <row r="17" spans="1:8" ht="15">
      <c r="A17" s="1"/>
      <c r="B17" s="1"/>
      <c r="C17" s="1"/>
      <c r="D17" s="1"/>
      <c r="E17" s="1"/>
      <c r="F17" s="1"/>
      <c r="G17" s="1"/>
      <c r="H17" s="1"/>
    </row>
    <row r="19" spans="1:8" ht="13.5" customHeight="1">
      <c r="A19" s="179" t="s">
        <v>278</v>
      </c>
      <c r="B19" s="179"/>
      <c r="C19" s="179"/>
      <c r="D19" s="179"/>
      <c r="E19" s="179"/>
      <c r="F19" s="179"/>
      <c r="G19" s="179"/>
      <c r="H19" s="179"/>
    </row>
    <row r="20" spans="1:8" ht="15">
      <c r="A20" s="179"/>
      <c r="B20" s="179"/>
      <c r="C20" s="179"/>
      <c r="D20" s="179"/>
      <c r="E20" s="179"/>
      <c r="F20" s="179"/>
      <c r="G20" s="179"/>
      <c r="H20" s="179"/>
    </row>
    <row r="21" spans="1:8" ht="15">
      <c r="A21" s="179"/>
      <c r="B21" s="179"/>
      <c r="C21" s="179"/>
      <c r="D21" s="179"/>
      <c r="E21" s="179"/>
      <c r="F21" s="179"/>
      <c r="G21" s="179"/>
      <c r="H21" s="179"/>
    </row>
    <row r="24" spans="1:16" ht="15">
      <c r="A24" s="176"/>
      <c r="B24" s="176"/>
      <c r="C24" s="176"/>
      <c r="D24" s="176"/>
      <c r="E24" s="176"/>
      <c r="F24" s="176"/>
      <c r="G24" s="176"/>
      <c r="H24" s="176"/>
      <c r="J24" t="s">
        <v>10</v>
      </c>
      <c r="K24" t="s">
        <v>204</v>
      </c>
      <c r="L24" t="s">
        <v>126</v>
      </c>
      <c r="M24" t="s">
        <v>205</v>
      </c>
      <c r="N24" t="s">
        <v>206</v>
      </c>
      <c r="O24" t="s">
        <v>207</v>
      </c>
      <c r="P24" t="s">
        <v>208</v>
      </c>
    </row>
    <row r="36" ht="13.5">
      <c r="A36" t="s">
        <v>241</v>
      </c>
    </row>
    <row r="37" ht="13.5">
      <c r="A37" t="s">
        <v>242</v>
      </c>
    </row>
    <row r="38" ht="13.5">
      <c r="A38" t="s">
        <v>243</v>
      </c>
    </row>
  </sheetData>
  <sheetProtection/>
  <mergeCells count="7">
    <mergeCell ref="A24:H24"/>
    <mergeCell ref="F4:H4"/>
    <mergeCell ref="F3:H3"/>
    <mergeCell ref="F12:G12"/>
    <mergeCell ref="F11:G11"/>
    <mergeCell ref="A19:H21"/>
    <mergeCell ref="A16:H16"/>
  </mergeCells>
  <dataValidations count="1">
    <dataValidation type="list" allowBlank="1" showInputMessage="1" showErrorMessage="1" sqref="A24:H24">
      <formula1>$J$24:$P$24</formula1>
    </dataValidation>
  </dataValidations>
  <printOptions/>
  <pageMargins left="0.9055118110236221" right="0.7086614173228347" top="1.141732283464567" bottom="0.9448818897637796" header="0.31496062992125984" footer="0.31496062992125984"/>
  <pageSetup blackAndWhite="1"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sheetPr>
    <tabColor rgb="FF00B050"/>
  </sheetPr>
  <dimension ref="A1:V29"/>
  <sheetViews>
    <sheetView view="pageBreakPreview" zoomScaleSheetLayoutView="100" zoomScalePageLayoutView="0" workbookViewId="0" topLeftCell="A1">
      <selection activeCell="L2" sqref="L2"/>
    </sheetView>
  </sheetViews>
  <sheetFormatPr defaultColWidth="12.57421875" defaultRowHeight="15"/>
  <cols>
    <col min="1" max="1" width="3.57421875" style="79" customWidth="1"/>
    <col min="2" max="2" width="15.57421875" style="79" customWidth="1"/>
    <col min="3" max="4" width="12.57421875" style="79" customWidth="1"/>
    <col min="5" max="5" width="3.57421875" style="79" customWidth="1"/>
    <col min="6" max="6" width="12.57421875" style="79" customWidth="1"/>
    <col min="7" max="7" width="3.57421875" style="79" customWidth="1"/>
    <col min="8" max="8" width="9.57421875" style="79" customWidth="1"/>
    <col min="9" max="10" width="3.57421875" style="79" customWidth="1"/>
    <col min="11" max="11" width="6.57421875" style="79" customWidth="1"/>
    <col min="12" max="13" width="12.57421875" style="79" customWidth="1"/>
    <col min="14" max="14" width="3.57421875" style="79" hidden="1" customWidth="1"/>
    <col min="15" max="15" width="12.57421875" style="79" customWidth="1"/>
    <col min="16" max="16" width="3.57421875" style="79" customWidth="1"/>
    <col min="17" max="22" width="12.57421875" style="79" customWidth="1"/>
    <col min="23" max="16384" width="12.57421875" style="79" customWidth="1"/>
  </cols>
  <sheetData>
    <row r="1" ht="30" customHeight="1">
      <c r="A1" s="124" t="s">
        <v>248</v>
      </c>
    </row>
    <row r="2" ht="15" customHeight="1"/>
    <row r="3" ht="30" customHeight="1">
      <c r="A3" s="80" t="s">
        <v>200</v>
      </c>
    </row>
    <row r="4" ht="15" customHeight="1" thickBot="1">
      <c r="V4" s="81" t="s">
        <v>19</v>
      </c>
    </row>
    <row r="5" spans="1:22" ht="30" customHeight="1" thickBot="1">
      <c r="A5" s="350" t="s">
        <v>123</v>
      </c>
      <c r="B5" s="357" t="s">
        <v>122</v>
      </c>
      <c r="C5" s="399" t="s">
        <v>192</v>
      </c>
      <c r="D5" s="390" t="s">
        <v>193</v>
      </c>
      <c r="E5" s="390"/>
      <c r="F5" s="400" t="s">
        <v>194</v>
      </c>
      <c r="G5" s="403" t="s">
        <v>85</v>
      </c>
      <c r="H5" s="404"/>
      <c r="I5" s="404"/>
      <c r="J5" s="404"/>
      <c r="K5" s="404"/>
      <c r="L5" s="405"/>
      <c r="M5" s="406" t="s">
        <v>86</v>
      </c>
      <c r="N5" s="407"/>
      <c r="O5" s="407"/>
      <c r="P5" s="407"/>
      <c r="Q5" s="407"/>
      <c r="R5" s="407"/>
      <c r="S5" s="407"/>
      <c r="T5" s="407"/>
      <c r="U5" s="407"/>
      <c r="V5" s="408"/>
    </row>
    <row r="6" spans="1:22" ht="22.5" customHeight="1">
      <c r="A6" s="351"/>
      <c r="B6" s="358"/>
      <c r="C6" s="351"/>
      <c r="D6" s="398"/>
      <c r="E6" s="398"/>
      <c r="F6" s="401"/>
      <c r="G6" s="377" t="s">
        <v>87</v>
      </c>
      <c r="H6" s="378"/>
      <c r="I6" s="378"/>
      <c r="J6" s="378"/>
      <c r="K6" s="379"/>
      <c r="L6" s="400" t="s">
        <v>88</v>
      </c>
      <c r="M6" s="439" t="s">
        <v>202</v>
      </c>
      <c r="N6" s="441"/>
      <c r="O6" s="443" t="s">
        <v>187</v>
      </c>
      <c r="P6" s="443"/>
      <c r="Q6" s="445" t="s">
        <v>136</v>
      </c>
      <c r="R6" s="447" t="s">
        <v>137</v>
      </c>
      <c r="S6" s="431" t="s">
        <v>138</v>
      </c>
      <c r="T6" s="455" t="s">
        <v>203</v>
      </c>
      <c r="U6" s="435" t="s">
        <v>140</v>
      </c>
      <c r="V6" s="437" t="s">
        <v>141</v>
      </c>
    </row>
    <row r="7" spans="1:22" ht="22.5" customHeight="1" thickBot="1">
      <c r="A7" s="352"/>
      <c r="B7" s="303"/>
      <c r="C7" s="352"/>
      <c r="D7" s="391"/>
      <c r="E7" s="391"/>
      <c r="F7" s="402"/>
      <c r="G7" s="372"/>
      <c r="H7" s="373"/>
      <c r="I7" s="374" t="s">
        <v>96</v>
      </c>
      <c r="J7" s="375"/>
      <c r="K7" s="376"/>
      <c r="L7" s="402"/>
      <c r="M7" s="440"/>
      <c r="N7" s="442"/>
      <c r="O7" s="444"/>
      <c r="P7" s="444"/>
      <c r="Q7" s="446"/>
      <c r="R7" s="448"/>
      <c r="S7" s="432"/>
      <c r="T7" s="434"/>
      <c r="U7" s="436"/>
      <c r="V7" s="438"/>
    </row>
    <row r="8" spans="1:22" ht="22.5" customHeight="1">
      <c r="A8" s="353">
        <v>1</v>
      </c>
      <c r="B8" s="359">
        <f>'★基礎情報入力'!V10</f>
        <v>0</v>
      </c>
      <c r="C8" s="366">
        <f>ROUNDDOWN('様式3-4 ﾛ（改修・要安全確認計画）'!F9/1000,0)</f>
        <v>0</v>
      </c>
      <c r="D8" s="365">
        <f>ROUNDDOWN('様式3-4 ﾛ（改修・要安全確認計画）'!F10/1000,0)</f>
        <v>0</v>
      </c>
      <c r="E8" s="367" t="s">
        <v>97</v>
      </c>
      <c r="F8" s="354">
        <f>IF((D8&lt;=C8),D8,C8)</f>
        <v>0</v>
      </c>
      <c r="G8" s="368">
        <f>ROUNDDOWN('★基礎情報入力'!V18/1000,0)</f>
        <v>0</v>
      </c>
      <c r="H8" s="369"/>
      <c r="I8" s="370">
        <f>ROUNDDOWN('★基礎情報入力'!V19/1000,0)</f>
        <v>0</v>
      </c>
      <c r="J8" s="371"/>
      <c r="K8" s="369"/>
      <c r="L8" s="360">
        <f>IF(ISERROR(G8/F8),"",(G8/F8))</f>
      </c>
      <c r="M8" s="463">
        <f>IF(ISERROR(L8/10),"",(L8/10))</f>
      </c>
      <c r="N8" s="459" t="s">
        <v>142</v>
      </c>
      <c r="O8" s="84">
        <v>0.06666666666666667</v>
      </c>
      <c r="P8" s="457" t="s">
        <v>190</v>
      </c>
      <c r="Q8" s="459">
        <f>IF(M8&lt;=O8,M8,O8)</f>
        <v>0.06666666666666667</v>
      </c>
      <c r="R8" s="461">
        <f>IF(ISERROR(ROUNDDOWN(F8*Q8,0)),"",(ROUNDDOWN(F8*Q8,0)))</f>
        <v>0</v>
      </c>
      <c r="S8" s="479">
        <f>SUM(I8,R8)</f>
        <v>0</v>
      </c>
      <c r="T8" s="479">
        <f>ROUNDDOWN(F8*2/5,0)</f>
        <v>0</v>
      </c>
      <c r="U8" s="475">
        <f>IF(0&lt;=S8-T8,S8-T8,0)</f>
        <v>0</v>
      </c>
      <c r="V8" s="460">
        <f>IF(ISERROR(IF(0&lt;=R8-U8,R8-U8,0)),"",(IF(0&lt;=R8-U8,R8-U8,0)))</f>
        <v>0</v>
      </c>
    </row>
    <row r="9" spans="1:22" ht="22.5" customHeight="1">
      <c r="A9" s="340"/>
      <c r="B9" s="342"/>
      <c r="C9" s="346"/>
      <c r="D9" s="344"/>
      <c r="E9" s="348"/>
      <c r="F9" s="298"/>
      <c r="G9" s="326"/>
      <c r="H9" s="327"/>
      <c r="I9" s="330"/>
      <c r="J9" s="331"/>
      <c r="K9" s="327"/>
      <c r="L9" s="334"/>
      <c r="M9" s="463"/>
      <c r="N9" s="459"/>
      <c r="O9" s="91">
        <f>O8</f>
        <v>0.06666666666666667</v>
      </c>
      <c r="P9" s="457"/>
      <c r="Q9" s="459"/>
      <c r="R9" s="461"/>
      <c r="S9" s="478"/>
      <c r="T9" s="478"/>
      <c r="U9" s="475"/>
      <c r="V9" s="461"/>
    </row>
    <row r="10" spans="1:22" ht="22.5" customHeight="1">
      <c r="A10" s="340">
        <v>2</v>
      </c>
      <c r="B10" s="342">
        <f>'★基礎情報入力'!V20</f>
        <v>0</v>
      </c>
      <c r="C10" s="346">
        <f>ROUNDDOWN('様式3-4 ﾛ（改修・要安全確認計画）'!F18/1000,0)</f>
        <v>0</v>
      </c>
      <c r="D10" s="344">
        <f>ROUNDDOWN('様式3-4 ﾛ（改修・要安全確認計画）'!F19/1000,0)</f>
        <v>0</v>
      </c>
      <c r="E10" s="348" t="s">
        <v>191</v>
      </c>
      <c r="F10" s="298">
        <f>IF((D10&lt;=C10),D10,C10)</f>
        <v>0</v>
      </c>
      <c r="G10" s="326">
        <f>ROUNDDOWN('★基礎情報入力'!V28/1000,0)</f>
        <v>0</v>
      </c>
      <c r="H10" s="327"/>
      <c r="I10" s="330">
        <f>ROUNDDOWN('★基礎情報入力'!V29/1000,0)</f>
        <v>0</v>
      </c>
      <c r="J10" s="331"/>
      <c r="K10" s="327"/>
      <c r="L10" s="334">
        <f>IF(ISERROR(G10/F10),"",(G10/F10))</f>
      </c>
      <c r="M10" s="464">
        <f>IF(ISERROR(L10/10),"",(L10/10))</f>
      </c>
      <c r="N10" s="466" t="s">
        <v>189</v>
      </c>
      <c r="O10" s="87">
        <v>0.06666666666666667</v>
      </c>
      <c r="P10" s="468" t="s">
        <v>190</v>
      </c>
      <c r="Q10" s="466">
        <f>IF(M10&lt;=O10,M10,O10)</f>
        <v>0.06666666666666667</v>
      </c>
      <c r="R10" s="470">
        <f>IF(ISERROR(ROUNDDOWN(F10*Q10,0)),"",(ROUNDDOWN(F10*Q10,0)))</f>
        <v>0</v>
      </c>
      <c r="S10" s="492">
        <f>SUM(I10,R10)</f>
        <v>0</v>
      </c>
      <c r="T10" s="492">
        <f>ROUNDDOWN(F10*2/5,0)</f>
        <v>0</v>
      </c>
      <c r="U10" s="478">
        <f>IF(0&lt;=S10-T10,S10-T10,0)</f>
        <v>0</v>
      </c>
      <c r="V10" s="470">
        <f>IF(ISERROR(IF(0&lt;=R10-U10,R10-U10,0)),"",(IF(0&lt;=R10-U10,R10-U10,0)))</f>
        <v>0</v>
      </c>
    </row>
    <row r="11" spans="1:22" ht="22.5" customHeight="1">
      <c r="A11" s="340"/>
      <c r="B11" s="342"/>
      <c r="C11" s="346"/>
      <c r="D11" s="344"/>
      <c r="E11" s="348"/>
      <c r="F11" s="298"/>
      <c r="G11" s="326"/>
      <c r="H11" s="327"/>
      <c r="I11" s="330"/>
      <c r="J11" s="331"/>
      <c r="K11" s="327"/>
      <c r="L11" s="334"/>
      <c r="M11" s="465"/>
      <c r="N11" s="467"/>
      <c r="O11" s="92">
        <f>O10</f>
        <v>0.06666666666666667</v>
      </c>
      <c r="P11" s="469"/>
      <c r="Q11" s="467"/>
      <c r="R11" s="471"/>
      <c r="S11" s="492"/>
      <c r="T11" s="492"/>
      <c r="U11" s="479"/>
      <c r="V11" s="471"/>
    </row>
    <row r="12" spans="1:22" ht="22.5" customHeight="1">
      <c r="A12" s="340">
        <v>3</v>
      </c>
      <c r="B12" s="342">
        <f>'★基礎情報入力'!V30</f>
        <v>0</v>
      </c>
      <c r="C12" s="346">
        <f>ROUNDDOWN('様式3-4 ﾛ（改修・要安全確認計画）'!F27/1000,0)</f>
        <v>0</v>
      </c>
      <c r="D12" s="344">
        <f>ROUNDDOWN('様式3-4 ﾛ（改修・要安全確認計画）'!F28/1000,0)</f>
        <v>0</v>
      </c>
      <c r="E12" s="348" t="s">
        <v>191</v>
      </c>
      <c r="F12" s="298">
        <f>IF((D12&lt;=C12),D12,C12)</f>
        <v>0</v>
      </c>
      <c r="G12" s="326">
        <f>ROUNDDOWN('★基礎情報入力'!V38/1000,0)</f>
        <v>0</v>
      </c>
      <c r="H12" s="327"/>
      <c r="I12" s="330">
        <f>ROUNDDOWN('★基礎情報入力'!V39/1000,0)</f>
        <v>0</v>
      </c>
      <c r="J12" s="331"/>
      <c r="K12" s="327"/>
      <c r="L12" s="334">
        <f>IF(ISERROR(G12/F12),"",(G12/F12))</f>
      </c>
      <c r="M12" s="463">
        <f>IF(ISERROR(L12/10),"",(L12/10))</f>
      </c>
      <c r="N12" s="459" t="s">
        <v>189</v>
      </c>
      <c r="O12" s="84">
        <v>0.06666666666666667</v>
      </c>
      <c r="P12" s="457" t="s">
        <v>190</v>
      </c>
      <c r="Q12" s="459">
        <f>IF(M12&lt;=O12,M12,O12)</f>
        <v>0.06666666666666667</v>
      </c>
      <c r="R12" s="461">
        <f>IF(ISERROR(ROUNDDOWN(F12*Q12,0)),"",(ROUNDDOWN(F12*Q12,0)))</f>
        <v>0</v>
      </c>
      <c r="S12" s="479">
        <f>SUM(I12,R12)</f>
        <v>0</v>
      </c>
      <c r="T12" s="479">
        <f>ROUNDDOWN(F12*2/5,0)</f>
        <v>0</v>
      </c>
      <c r="U12" s="475">
        <f>IF(0&lt;=S12-T12,S12-T12,0)</f>
        <v>0</v>
      </c>
      <c r="V12" s="461">
        <f>IF(ISERROR(IF(0&lt;=R12-U12,R12-U12,0)),"",(IF(0&lt;=R12-U12,R12-U12,0)))</f>
        <v>0</v>
      </c>
    </row>
    <row r="13" spans="1:22" ht="22.5" customHeight="1">
      <c r="A13" s="340"/>
      <c r="B13" s="342"/>
      <c r="C13" s="346"/>
      <c r="D13" s="344"/>
      <c r="E13" s="348"/>
      <c r="F13" s="298"/>
      <c r="G13" s="326"/>
      <c r="H13" s="327"/>
      <c r="I13" s="330"/>
      <c r="J13" s="331"/>
      <c r="K13" s="327"/>
      <c r="L13" s="334"/>
      <c r="M13" s="463"/>
      <c r="N13" s="459"/>
      <c r="O13" s="91">
        <f>O12</f>
        <v>0.06666666666666667</v>
      </c>
      <c r="P13" s="457"/>
      <c r="Q13" s="459"/>
      <c r="R13" s="461"/>
      <c r="S13" s="478"/>
      <c r="T13" s="478"/>
      <c r="U13" s="475"/>
      <c r="V13" s="461"/>
    </row>
    <row r="14" spans="1:22" ht="22.5" customHeight="1">
      <c r="A14" s="340">
        <v>4</v>
      </c>
      <c r="B14" s="342">
        <f>'★基礎情報入力'!V40</f>
        <v>0</v>
      </c>
      <c r="C14" s="346">
        <f>ROUNDDOWN('様式3-4 ﾛ（改修・要安全確認計画）'!F36/1000,0)</f>
        <v>0</v>
      </c>
      <c r="D14" s="344">
        <f>ROUNDDOWN('様式3-4 ﾛ（改修・要安全確認計画）'!F37/1000,0)</f>
        <v>0</v>
      </c>
      <c r="E14" s="348" t="s">
        <v>191</v>
      </c>
      <c r="F14" s="298">
        <f>IF((D14&lt;=C14),D14,C14)</f>
        <v>0</v>
      </c>
      <c r="G14" s="326">
        <f>ROUNDDOWN('★基礎情報入力'!V48/1000,0)</f>
        <v>0</v>
      </c>
      <c r="H14" s="327"/>
      <c r="I14" s="330">
        <f>ROUNDDOWN('★基礎情報入力'!V49/1000,0)</f>
        <v>0</v>
      </c>
      <c r="J14" s="331"/>
      <c r="K14" s="327"/>
      <c r="L14" s="334">
        <f>IF(ISERROR(G14/F14),"",(G14/F14))</f>
      </c>
      <c r="M14" s="464">
        <f>IF(ISERROR(L14/10),"",(L14/10))</f>
      </c>
      <c r="N14" s="466" t="s">
        <v>189</v>
      </c>
      <c r="O14" s="87">
        <v>0.06666666666666667</v>
      </c>
      <c r="P14" s="468" t="s">
        <v>190</v>
      </c>
      <c r="Q14" s="466">
        <f>IF(M14&lt;=O14,M14,O14)</f>
        <v>0.06666666666666667</v>
      </c>
      <c r="R14" s="470">
        <f>IF(ISERROR(ROUNDDOWN(F14*Q14,0)),"",(ROUNDDOWN(F14*Q14,0)))</f>
        <v>0</v>
      </c>
      <c r="S14" s="492">
        <f>SUM(I14,R14)</f>
        <v>0</v>
      </c>
      <c r="T14" s="492">
        <f>ROUNDDOWN(F14*2/5,0)</f>
        <v>0</v>
      </c>
      <c r="U14" s="478">
        <f>IF(0&lt;=S14-T14,S14-T14,0)</f>
        <v>0</v>
      </c>
      <c r="V14" s="470">
        <f>IF(ISERROR(IF(0&lt;=R14-U14,R14-U14,0)),"",(IF(0&lt;=R14-U14,R14-U14,0)))</f>
        <v>0</v>
      </c>
    </row>
    <row r="15" spans="1:22" ht="22.5" customHeight="1">
      <c r="A15" s="340"/>
      <c r="B15" s="342"/>
      <c r="C15" s="346"/>
      <c r="D15" s="344"/>
      <c r="E15" s="348"/>
      <c r="F15" s="298"/>
      <c r="G15" s="326"/>
      <c r="H15" s="327"/>
      <c r="I15" s="330"/>
      <c r="J15" s="331"/>
      <c r="K15" s="327"/>
      <c r="L15" s="334"/>
      <c r="M15" s="465"/>
      <c r="N15" s="467"/>
      <c r="O15" s="92">
        <f>O14</f>
        <v>0.06666666666666667</v>
      </c>
      <c r="P15" s="469"/>
      <c r="Q15" s="467"/>
      <c r="R15" s="471"/>
      <c r="S15" s="492"/>
      <c r="T15" s="492"/>
      <c r="U15" s="479"/>
      <c r="V15" s="471"/>
    </row>
    <row r="16" spans="1:22" ht="22.5" customHeight="1">
      <c r="A16" s="340">
        <v>5</v>
      </c>
      <c r="B16" s="342">
        <f>'★基礎情報入力'!V50</f>
        <v>0</v>
      </c>
      <c r="C16" s="346">
        <f>ROUNDDOWN('様式3-4 ﾛ（改修・要安全確認計画）'!F45/1000,0)</f>
        <v>0</v>
      </c>
      <c r="D16" s="344">
        <f>ROUNDDOWN('様式3-4 ﾛ（改修・要安全確認計画）'!F46/1000,0)</f>
        <v>0</v>
      </c>
      <c r="E16" s="348" t="s">
        <v>191</v>
      </c>
      <c r="F16" s="298">
        <f>IF((D16&lt;=C16),D16,C16)</f>
        <v>0</v>
      </c>
      <c r="G16" s="326">
        <f>ROUNDDOWN('★基礎情報入力'!V58/1000,0)</f>
        <v>0</v>
      </c>
      <c r="H16" s="327"/>
      <c r="I16" s="330">
        <f>ROUNDDOWN('★基礎情報入力'!V59/1000,0)</f>
        <v>0</v>
      </c>
      <c r="J16" s="331"/>
      <c r="K16" s="327"/>
      <c r="L16" s="334">
        <f>IF(ISERROR(G16/F16),"",(G16/F16))</f>
      </c>
      <c r="M16" s="463">
        <f>IF(ISERROR(L16/10),"",(L16/10))</f>
      </c>
      <c r="N16" s="459" t="s">
        <v>189</v>
      </c>
      <c r="O16" s="84">
        <v>0.06666666666666667</v>
      </c>
      <c r="P16" s="457" t="s">
        <v>190</v>
      </c>
      <c r="Q16" s="459">
        <f>IF(M16&lt;=O16,M16,O16)</f>
        <v>0.06666666666666667</v>
      </c>
      <c r="R16" s="461">
        <f>IF(ISERROR(ROUNDDOWN(F16*Q16,0)),"",(ROUNDDOWN(F16*Q16,0)))</f>
        <v>0</v>
      </c>
      <c r="S16" s="479">
        <f>SUM(I16,R16)</f>
        <v>0</v>
      </c>
      <c r="T16" s="479">
        <f>ROUNDDOWN(F16*2/5,0)</f>
        <v>0</v>
      </c>
      <c r="U16" s="475">
        <f>IF(0&lt;=S16-T16,S16-T16,0)</f>
        <v>0</v>
      </c>
      <c r="V16" s="461">
        <f>IF(ISERROR(IF(0&lt;=R16-U16,R16-U16,0)),"",(IF(0&lt;=R16-U16,R16-U16,0)))</f>
        <v>0</v>
      </c>
    </row>
    <row r="17" spans="1:22" ht="22.5" customHeight="1">
      <c r="A17" s="340"/>
      <c r="B17" s="342"/>
      <c r="C17" s="346"/>
      <c r="D17" s="344"/>
      <c r="E17" s="348"/>
      <c r="F17" s="298"/>
      <c r="G17" s="326"/>
      <c r="H17" s="327"/>
      <c r="I17" s="330"/>
      <c r="J17" s="331"/>
      <c r="K17" s="327"/>
      <c r="L17" s="334"/>
      <c r="M17" s="463"/>
      <c r="N17" s="459"/>
      <c r="O17" s="91">
        <f>O16</f>
        <v>0.06666666666666667</v>
      </c>
      <c r="P17" s="457"/>
      <c r="Q17" s="459"/>
      <c r="R17" s="461"/>
      <c r="S17" s="478"/>
      <c r="T17" s="478"/>
      <c r="U17" s="475"/>
      <c r="V17" s="461"/>
    </row>
    <row r="18" spans="1:22" ht="22.5" customHeight="1">
      <c r="A18" s="340">
        <v>6</v>
      </c>
      <c r="B18" s="342">
        <f>'★基礎情報入力'!V60</f>
        <v>0</v>
      </c>
      <c r="C18" s="346">
        <f>ROUNDDOWN('様式3-4 ﾛ（改修・要安全確認計画）'!F54/1000,0)</f>
        <v>0</v>
      </c>
      <c r="D18" s="344">
        <f>ROUNDDOWN('様式3-4 ﾛ（改修・要安全確認計画）'!F55/1000,0)</f>
        <v>0</v>
      </c>
      <c r="E18" s="348" t="s">
        <v>191</v>
      </c>
      <c r="F18" s="298">
        <f>IF((D18&lt;=C18),D18,C18)</f>
        <v>0</v>
      </c>
      <c r="G18" s="326">
        <f>ROUNDDOWN('★基礎情報入力'!V68/1000,0)</f>
        <v>0</v>
      </c>
      <c r="H18" s="327"/>
      <c r="I18" s="330">
        <f>ROUNDDOWN('★基礎情報入力'!V69/1000,0)</f>
        <v>0</v>
      </c>
      <c r="J18" s="331"/>
      <c r="K18" s="327"/>
      <c r="L18" s="334">
        <f>IF(ISERROR(G18/F18),"",(G18/F18))</f>
      </c>
      <c r="M18" s="464">
        <f>IF(ISERROR(L18/10),"",(L18/10))</f>
      </c>
      <c r="N18" s="466" t="s">
        <v>189</v>
      </c>
      <c r="O18" s="87">
        <v>0.06666666666666667</v>
      </c>
      <c r="P18" s="468" t="s">
        <v>190</v>
      </c>
      <c r="Q18" s="466">
        <f>IF(M18&lt;=O18,M18,O18)</f>
        <v>0.06666666666666667</v>
      </c>
      <c r="R18" s="470">
        <f>IF(ISERROR(ROUNDDOWN(F18*Q18,0)),"",(ROUNDDOWN(F18*Q18,0)))</f>
        <v>0</v>
      </c>
      <c r="S18" s="492">
        <f>SUM(I18,R18)</f>
        <v>0</v>
      </c>
      <c r="T18" s="492">
        <f>ROUNDDOWN(F18*2/5,0)</f>
        <v>0</v>
      </c>
      <c r="U18" s="478">
        <f>IF(0&lt;=S18-T18,S18-T18,0)</f>
        <v>0</v>
      </c>
      <c r="V18" s="470">
        <f>IF(ISERROR(IF(0&lt;=R18-U18,R18-U18,0)),"",(IF(0&lt;=R18-U18,R18-U18,0)))</f>
        <v>0</v>
      </c>
    </row>
    <row r="19" spans="1:22" ht="22.5" customHeight="1">
      <c r="A19" s="340"/>
      <c r="B19" s="342"/>
      <c r="C19" s="346"/>
      <c r="D19" s="344"/>
      <c r="E19" s="348"/>
      <c r="F19" s="298"/>
      <c r="G19" s="326"/>
      <c r="H19" s="327"/>
      <c r="I19" s="330"/>
      <c r="J19" s="331"/>
      <c r="K19" s="327"/>
      <c r="L19" s="334"/>
      <c r="M19" s="465"/>
      <c r="N19" s="467"/>
      <c r="O19" s="92">
        <f>O18</f>
        <v>0.06666666666666667</v>
      </c>
      <c r="P19" s="469"/>
      <c r="Q19" s="467"/>
      <c r="R19" s="471"/>
      <c r="S19" s="492"/>
      <c r="T19" s="492"/>
      <c r="U19" s="479"/>
      <c r="V19" s="471"/>
    </row>
    <row r="20" spans="1:22" ht="22.5" customHeight="1">
      <c r="A20" s="340">
        <v>7</v>
      </c>
      <c r="B20" s="342">
        <f>'★基礎情報入力'!V70</f>
        <v>0</v>
      </c>
      <c r="C20" s="346">
        <f>ROUNDDOWN('様式3-4 ﾛ（改修・要安全確認計画）'!F63/1000,0)</f>
        <v>0</v>
      </c>
      <c r="D20" s="344">
        <f>ROUNDDOWN('様式3-4 ﾛ（改修・要安全確認計画）'!F64/1000,0)</f>
        <v>0</v>
      </c>
      <c r="E20" s="348" t="s">
        <v>191</v>
      </c>
      <c r="F20" s="298">
        <f>IF((D20&lt;=C20),D20,C20)</f>
        <v>0</v>
      </c>
      <c r="G20" s="326">
        <f>ROUNDDOWN('★基礎情報入力'!V78/1000,0)</f>
        <v>0</v>
      </c>
      <c r="H20" s="327"/>
      <c r="I20" s="330">
        <f>ROUNDDOWN('★基礎情報入力'!V79/1000,0)</f>
        <v>0</v>
      </c>
      <c r="J20" s="331"/>
      <c r="K20" s="327"/>
      <c r="L20" s="334">
        <f>IF(ISERROR(G20/F20),"",(G20/F20))</f>
      </c>
      <c r="M20" s="463">
        <f>IF(ISERROR(L20/10),"",(L20/10))</f>
      </c>
      <c r="N20" s="459" t="s">
        <v>189</v>
      </c>
      <c r="O20" s="84">
        <v>0.06666666666666667</v>
      </c>
      <c r="P20" s="457" t="s">
        <v>190</v>
      </c>
      <c r="Q20" s="459">
        <f>IF(M20&lt;=O20,M20,O20)</f>
        <v>0.06666666666666667</v>
      </c>
      <c r="R20" s="461">
        <f>IF(ISERROR(ROUNDDOWN(F20*Q20,0)),"",(ROUNDDOWN(F20*Q20,0)))</f>
        <v>0</v>
      </c>
      <c r="S20" s="479">
        <f>SUM(I20,R20)</f>
        <v>0</v>
      </c>
      <c r="T20" s="479">
        <f>ROUNDDOWN(F20*2/5,0)</f>
        <v>0</v>
      </c>
      <c r="U20" s="475">
        <f>IF(0&lt;=S20-T20,S20-T20,0)</f>
        <v>0</v>
      </c>
      <c r="V20" s="461">
        <f>IF(ISERROR(IF(0&lt;=R20-U20,R20-U20,0)),"",(IF(0&lt;=R20-U20,R20-U20,0)))</f>
        <v>0</v>
      </c>
    </row>
    <row r="21" spans="1:22" ht="22.5" customHeight="1">
      <c r="A21" s="340"/>
      <c r="B21" s="342"/>
      <c r="C21" s="346"/>
      <c r="D21" s="344"/>
      <c r="E21" s="348"/>
      <c r="F21" s="298"/>
      <c r="G21" s="326"/>
      <c r="H21" s="327"/>
      <c r="I21" s="330"/>
      <c r="J21" s="331"/>
      <c r="K21" s="327"/>
      <c r="L21" s="334"/>
      <c r="M21" s="463"/>
      <c r="N21" s="459"/>
      <c r="O21" s="91">
        <f>O20</f>
        <v>0.06666666666666667</v>
      </c>
      <c r="P21" s="457"/>
      <c r="Q21" s="459"/>
      <c r="R21" s="461"/>
      <c r="S21" s="478"/>
      <c r="T21" s="478"/>
      <c r="U21" s="475"/>
      <c r="V21" s="461"/>
    </row>
    <row r="22" spans="1:22" ht="22.5" customHeight="1">
      <c r="A22" s="340">
        <v>8</v>
      </c>
      <c r="B22" s="342">
        <f>'★基礎情報入力'!V80</f>
        <v>0</v>
      </c>
      <c r="C22" s="346">
        <f>ROUNDDOWN('様式3-4 ﾛ（改修・要安全確認計画）'!F72/1000,0)</f>
        <v>0</v>
      </c>
      <c r="D22" s="344">
        <f>ROUNDDOWN('様式3-4 ﾛ（改修・要安全確認計画）'!F73/1000,0)</f>
        <v>0</v>
      </c>
      <c r="E22" s="348" t="s">
        <v>191</v>
      </c>
      <c r="F22" s="298">
        <f>IF((D22&lt;=C22),D22,C22)</f>
        <v>0</v>
      </c>
      <c r="G22" s="326">
        <f>ROUNDDOWN('★基礎情報入力'!V88/1000,0)</f>
        <v>0</v>
      </c>
      <c r="H22" s="327"/>
      <c r="I22" s="330">
        <f>ROUNDDOWN('★基礎情報入力'!V89/1000,0)</f>
        <v>0</v>
      </c>
      <c r="J22" s="331"/>
      <c r="K22" s="327"/>
      <c r="L22" s="334">
        <f>IF(ISERROR(G22/F22),"",(G22/F22))</f>
      </c>
      <c r="M22" s="464">
        <f>IF(ISERROR(L22/10),"",(L22/10))</f>
      </c>
      <c r="N22" s="466" t="s">
        <v>189</v>
      </c>
      <c r="O22" s="87">
        <v>0.06666666666666667</v>
      </c>
      <c r="P22" s="468" t="s">
        <v>190</v>
      </c>
      <c r="Q22" s="466">
        <f>IF(M22&lt;=O22,M22,O22)</f>
        <v>0.06666666666666667</v>
      </c>
      <c r="R22" s="470">
        <f>IF(ISERROR(ROUNDDOWN(F22*Q22,0)),"",(ROUNDDOWN(F22*Q22,0)))</f>
        <v>0</v>
      </c>
      <c r="S22" s="492">
        <f>SUM(I22,R22)</f>
        <v>0</v>
      </c>
      <c r="T22" s="492">
        <f>ROUNDDOWN(F22*2/5,0)</f>
        <v>0</v>
      </c>
      <c r="U22" s="478">
        <f>IF(0&lt;=S22-T22,S22-T22,0)</f>
        <v>0</v>
      </c>
      <c r="V22" s="470">
        <f>IF(ISERROR(IF(0&lt;=R22-U22,R22-U22,0)),"",(IF(0&lt;=R22-U22,R22-U22,0)))</f>
        <v>0</v>
      </c>
    </row>
    <row r="23" spans="1:22" ht="22.5" customHeight="1">
      <c r="A23" s="340"/>
      <c r="B23" s="342"/>
      <c r="C23" s="346"/>
      <c r="D23" s="344"/>
      <c r="E23" s="348"/>
      <c r="F23" s="298"/>
      <c r="G23" s="326"/>
      <c r="H23" s="327"/>
      <c r="I23" s="330"/>
      <c r="J23" s="331"/>
      <c r="K23" s="327"/>
      <c r="L23" s="334"/>
      <c r="M23" s="465"/>
      <c r="N23" s="467"/>
      <c r="O23" s="92">
        <f>O22</f>
        <v>0.06666666666666667</v>
      </c>
      <c r="P23" s="469"/>
      <c r="Q23" s="467"/>
      <c r="R23" s="471"/>
      <c r="S23" s="492"/>
      <c r="T23" s="492"/>
      <c r="U23" s="479"/>
      <c r="V23" s="471"/>
    </row>
    <row r="24" spans="1:22" ht="22.5" customHeight="1">
      <c r="A24" s="340">
        <v>9</v>
      </c>
      <c r="B24" s="342">
        <f>'★基礎情報入力'!V90</f>
        <v>0</v>
      </c>
      <c r="C24" s="346">
        <f>ROUNDDOWN('様式3-4 ﾛ（改修・要安全確認計画）'!F81/1000,0)</f>
        <v>0</v>
      </c>
      <c r="D24" s="344">
        <f>ROUNDDOWN('様式3-4 ﾛ（改修・要安全確認計画）'!F82/1000,0)</f>
        <v>0</v>
      </c>
      <c r="E24" s="348" t="s">
        <v>191</v>
      </c>
      <c r="F24" s="298">
        <f>IF((D24&lt;=C24),D24,C24)</f>
        <v>0</v>
      </c>
      <c r="G24" s="326">
        <f>ROUNDDOWN('★基礎情報入力'!V98/1000,0)</f>
        <v>0</v>
      </c>
      <c r="H24" s="327"/>
      <c r="I24" s="330">
        <f>ROUNDDOWN('★基礎情報入力'!V99/1000,0)</f>
        <v>0</v>
      </c>
      <c r="J24" s="331"/>
      <c r="K24" s="327"/>
      <c r="L24" s="334">
        <f>IF(ISERROR(G24/F24),"",(G24/F24))</f>
      </c>
      <c r="M24" s="463">
        <f>IF(ISERROR(L24/10),"",(L24/10))</f>
      </c>
      <c r="N24" s="459" t="s">
        <v>189</v>
      </c>
      <c r="O24" s="84">
        <v>0.06666666666666667</v>
      </c>
      <c r="P24" s="457" t="s">
        <v>190</v>
      </c>
      <c r="Q24" s="459">
        <f>IF(M24&lt;=O24,M24,O24)</f>
        <v>0.06666666666666667</v>
      </c>
      <c r="R24" s="461">
        <f>IF(ISERROR(ROUNDDOWN(F24*Q24,0)),"",(ROUNDDOWN(F24*Q24,0)))</f>
        <v>0</v>
      </c>
      <c r="S24" s="479">
        <f>SUM(I24,R24)</f>
        <v>0</v>
      </c>
      <c r="T24" s="479">
        <f>ROUNDDOWN(F24*2/5,0)</f>
        <v>0</v>
      </c>
      <c r="U24" s="475">
        <f>IF(0&lt;=S24-T24,S24-T24,0)</f>
        <v>0</v>
      </c>
      <c r="V24" s="461">
        <f>IF(ISERROR(IF(0&lt;=R24-U24,R24-U24,0)),"",(IF(0&lt;=R24-U24,R24-U24,0)))</f>
        <v>0</v>
      </c>
    </row>
    <row r="25" spans="1:22" ht="22.5" customHeight="1">
      <c r="A25" s="340"/>
      <c r="B25" s="342"/>
      <c r="C25" s="346"/>
      <c r="D25" s="344"/>
      <c r="E25" s="348"/>
      <c r="F25" s="298"/>
      <c r="G25" s="326"/>
      <c r="H25" s="327"/>
      <c r="I25" s="330"/>
      <c r="J25" s="331"/>
      <c r="K25" s="327"/>
      <c r="L25" s="334"/>
      <c r="M25" s="463"/>
      <c r="N25" s="459"/>
      <c r="O25" s="91">
        <f>O24</f>
        <v>0.06666666666666667</v>
      </c>
      <c r="P25" s="457"/>
      <c r="Q25" s="459"/>
      <c r="R25" s="461"/>
      <c r="S25" s="478"/>
      <c r="T25" s="478"/>
      <c r="U25" s="475"/>
      <c r="V25" s="461"/>
    </row>
    <row r="26" spans="1:22" ht="22.5" customHeight="1">
      <c r="A26" s="340">
        <v>10</v>
      </c>
      <c r="B26" s="342">
        <f>'★基礎情報入力'!V100</f>
        <v>0</v>
      </c>
      <c r="C26" s="346">
        <f>ROUNDDOWN('様式3-4 ﾛ（改修・要安全確認計画）'!F90/1000,0)</f>
        <v>0</v>
      </c>
      <c r="D26" s="344">
        <f>ROUNDDOWN('様式3-4 ﾛ（改修・要安全確認計画）'!F91/1000,0)</f>
        <v>0</v>
      </c>
      <c r="E26" s="348" t="s">
        <v>191</v>
      </c>
      <c r="F26" s="298">
        <f>IF((D26&lt;=C26),D26,C26)</f>
        <v>0</v>
      </c>
      <c r="G26" s="326">
        <f>ROUNDDOWN('★基礎情報入力'!V108/1000,0)</f>
        <v>0</v>
      </c>
      <c r="H26" s="327"/>
      <c r="I26" s="330">
        <f>ROUNDDOWN('★基礎情報入力'!V109/1000,0)</f>
        <v>0</v>
      </c>
      <c r="J26" s="331"/>
      <c r="K26" s="327"/>
      <c r="L26" s="334">
        <f>IF(ISERROR(G26/F26),"",(G26/F26))</f>
      </c>
      <c r="M26" s="464">
        <f>IF(ISERROR(L26/10),"",(L26/10))</f>
      </c>
      <c r="N26" s="466" t="s">
        <v>189</v>
      </c>
      <c r="O26" s="87">
        <v>0.06666666666666667</v>
      </c>
      <c r="P26" s="468" t="s">
        <v>190</v>
      </c>
      <c r="Q26" s="466">
        <f>IF(M26&lt;=O26,M26,O26)</f>
        <v>0.06666666666666667</v>
      </c>
      <c r="R26" s="470">
        <f>IF(ISERROR(ROUNDDOWN(F26*Q26,0)),"",(ROUNDDOWN(F26*Q26,0)))</f>
        <v>0</v>
      </c>
      <c r="S26" s="492">
        <f>SUM(I26,R26)</f>
        <v>0</v>
      </c>
      <c r="T26" s="492">
        <f>ROUNDDOWN(F26*2/5,0)</f>
        <v>0</v>
      </c>
      <c r="U26" s="478">
        <f>IF(0&lt;=S26-T26,S26-T26,0)</f>
        <v>0</v>
      </c>
      <c r="V26" s="470">
        <f>IF(ISERROR(IF(0&lt;=R26-U26,R26-U26,0)),"",(IF(0&lt;=R26-U26,R26-U26,0)))</f>
        <v>0</v>
      </c>
    </row>
    <row r="27" spans="1:22" ht="22.5" customHeight="1" thickBot="1">
      <c r="A27" s="341"/>
      <c r="B27" s="343"/>
      <c r="C27" s="347"/>
      <c r="D27" s="345"/>
      <c r="E27" s="349"/>
      <c r="F27" s="299"/>
      <c r="G27" s="328"/>
      <c r="H27" s="329"/>
      <c r="I27" s="332"/>
      <c r="J27" s="333"/>
      <c r="K27" s="329"/>
      <c r="L27" s="335"/>
      <c r="M27" s="480"/>
      <c r="N27" s="481"/>
      <c r="O27" s="90">
        <f>O26</f>
        <v>0.06666666666666667</v>
      </c>
      <c r="P27" s="482"/>
      <c r="Q27" s="481"/>
      <c r="R27" s="483"/>
      <c r="S27" s="493"/>
      <c r="T27" s="493"/>
      <c r="U27" s="485"/>
      <c r="V27" s="483"/>
    </row>
    <row r="28" spans="1:22" ht="22.5" customHeight="1">
      <c r="A28" s="300"/>
      <c r="B28" s="302" t="s">
        <v>125</v>
      </c>
      <c r="C28" s="306"/>
      <c r="D28" s="304"/>
      <c r="E28" s="290"/>
      <c r="F28" s="286">
        <f aca="true" t="shared" si="0" ref="F28:K28">SUM(F8:F27)</f>
        <v>0</v>
      </c>
      <c r="G28" s="308">
        <f t="shared" si="0"/>
        <v>0</v>
      </c>
      <c r="H28" s="309">
        <f t="shared" si="0"/>
        <v>0</v>
      </c>
      <c r="I28" s="312">
        <f t="shared" si="0"/>
        <v>0</v>
      </c>
      <c r="J28" s="313">
        <f t="shared" si="0"/>
        <v>0</v>
      </c>
      <c r="K28" s="309">
        <f t="shared" si="0"/>
        <v>0</v>
      </c>
      <c r="L28" s="316"/>
      <c r="M28" s="288"/>
      <c r="N28" s="290"/>
      <c r="O28" s="292"/>
      <c r="P28" s="292"/>
      <c r="Q28" s="294"/>
      <c r="R28" s="296"/>
      <c r="S28" s="282"/>
      <c r="T28" s="284"/>
      <c r="U28" s="284"/>
      <c r="V28" s="286">
        <f>SUM(V8:V27)</f>
        <v>0</v>
      </c>
    </row>
    <row r="29" spans="1:22" ht="22.5" customHeight="1" thickBot="1">
      <c r="A29" s="301"/>
      <c r="B29" s="303"/>
      <c r="C29" s="307"/>
      <c r="D29" s="305"/>
      <c r="E29" s="291"/>
      <c r="F29" s="287"/>
      <c r="G29" s="310"/>
      <c r="H29" s="311"/>
      <c r="I29" s="314"/>
      <c r="J29" s="315"/>
      <c r="K29" s="311"/>
      <c r="L29" s="317"/>
      <c r="M29" s="289"/>
      <c r="N29" s="291"/>
      <c r="O29" s="293"/>
      <c r="P29" s="293"/>
      <c r="Q29" s="295"/>
      <c r="R29" s="297"/>
      <c r="S29" s="283"/>
      <c r="T29" s="285"/>
      <c r="U29" s="285"/>
      <c r="V29" s="287"/>
    </row>
    <row r="30" ht="30" customHeight="1"/>
  </sheetData>
  <sheetProtection/>
  <mergeCells count="221">
    <mergeCell ref="V28:V29"/>
    <mergeCell ref="P28:P29"/>
    <mergeCell ref="Q28:Q29"/>
    <mergeCell ref="R28:R29"/>
    <mergeCell ref="S28:S29"/>
    <mergeCell ref="T28:T29"/>
    <mergeCell ref="U28:U29"/>
    <mergeCell ref="G28:H29"/>
    <mergeCell ref="I28:K29"/>
    <mergeCell ref="L28:L29"/>
    <mergeCell ref="M28:M29"/>
    <mergeCell ref="N28:N29"/>
    <mergeCell ref="O28:O29"/>
    <mergeCell ref="A28:A29"/>
    <mergeCell ref="B28:B29"/>
    <mergeCell ref="C28:C29"/>
    <mergeCell ref="D28:D29"/>
    <mergeCell ref="E28:E29"/>
    <mergeCell ref="F28:F29"/>
    <mergeCell ref="Q26:Q27"/>
    <mergeCell ref="R26:R27"/>
    <mergeCell ref="S26:S27"/>
    <mergeCell ref="T26:T27"/>
    <mergeCell ref="U26:U27"/>
    <mergeCell ref="V26:V27"/>
    <mergeCell ref="G26:H27"/>
    <mergeCell ref="I26:K27"/>
    <mergeCell ref="L26:L27"/>
    <mergeCell ref="M26:M27"/>
    <mergeCell ref="N26:N27"/>
    <mergeCell ref="P26:P27"/>
    <mergeCell ref="A26:A27"/>
    <mergeCell ref="B26:B27"/>
    <mergeCell ref="C26:C27"/>
    <mergeCell ref="D26:D27"/>
    <mergeCell ref="E26:E27"/>
    <mergeCell ref="F26:F27"/>
    <mergeCell ref="Q24:Q25"/>
    <mergeCell ref="R24:R25"/>
    <mergeCell ref="S24:S25"/>
    <mergeCell ref="T24:T25"/>
    <mergeCell ref="U24:U25"/>
    <mergeCell ref="V24:V25"/>
    <mergeCell ref="G24:H25"/>
    <mergeCell ref="I24:K25"/>
    <mergeCell ref="L24:L25"/>
    <mergeCell ref="M24:M25"/>
    <mergeCell ref="N24:N25"/>
    <mergeCell ref="P24:P25"/>
    <mergeCell ref="A24:A25"/>
    <mergeCell ref="B24:B25"/>
    <mergeCell ref="C24:C25"/>
    <mergeCell ref="D24:D25"/>
    <mergeCell ref="E24:E25"/>
    <mergeCell ref="F24:F25"/>
    <mergeCell ref="Q22:Q23"/>
    <mergeCell ref="R22:R23"/>
    <mergeCell ref="S22:S23"/>
    <mergeCell ref="T22:T23"/>
    <mergeCell ref="U22:U23"/>
    <mergeCell ref="V22:V23"/>
    <mergeCell ref="G22:H23"/>
    <mergeCell ref="I22:K23"/>
    <mergeCell ref="L22:L23"/>
    <mergeCell ref="M22:M23"/>
    <mergeCell ref="N22:N23"/>
    <mergeCell ref="P22:P23"/>
    <mergeCell ref="A22:A23"/>
    <mergeCell ref="B22:B23"/>
    <mergeCell ref="C22:C23"/>
    <mergeCell ref="D22:D23"/>
    <mergeCell ref="E22:E23"/>
    <mergeCell ref="F22:F23"/>
    <mergeCell ref="Q20:Q21"/>
    <mergeCell ref="R20:R21"/>
    <mergeCell ref="S20:S21"/>
    <mergeCell ref="T20:T21"/>
    <mergeCell ref="U20:U21"/>
    <mergeCell ref="V20:V21"/>
    <mergeCell ref="G20:H21"/>
    <mergeCell ref="I20:K21"/>
    <mergeCell ref="L20:L21"/>
    <mergeCell ref="M20:M21"/>
    <mergeCell ref="N20:N21"/>
    <mergeCell ref="P20:P21"/>
    <mergeCell ref="A20:A21"/>
    <mergeCell ref="B20:B21"/>
    <mergeCell ref="C20:C21"/>
    <mergeCell ref="D20:D21"/>
    <mergeCell ref="E20:E21"/>
    <mergeCell ref="F20:F21"/>
    <mergeCell ref="Q18:Q19"/>
    <mergeCell ref="R18:R19"/>
    <mergeCell ref="S18:S19"/>
    <mergeCell ref="T18:T19"/>
    <mergeCell ref="U18:U19"/>
    <mergeCell ref="V18:V19"/>
    <mergeCell ref="G18:H19"/>
    <mergeCell ref="I18:K19"/>
    <mergeCell ref="L18:L19"/>
    <mergeCell ref="M18:M19"/>
    <mergeCell ref="N18:N19"/>
    <mergeCell ref="P18:P19"/>
    <mergeCell ref="A18:A19"/>
    <mergeCell ref="B18:B19"/>
    <mergeCell ref="C18:C19"/>
    <mergeCell ref="D18:D19"/>
    <mergeCell ref="E18:E19"/>
    <mergeCell ref="F18:F19"/>
    <mergeCell ref="Q16:Q17"/>
    <mergeCell ref="R16:R17"/>
    <mergeCell ref="S16:S17"/>
    <mergeCell ref="T16:T17"/>
    <mergeCell ref="U16:U17"/>
    <mergeCell ref="V16:V17"/>
    <mergeCell ref="G16:H17"/>
    <mergeCell ref="I16:K17"/>
    <mergeCell ref="L16:L17"/>
    <mergeCell ref="M16:M17"/>
    <mergeCell ref="N16:N17"/>
    <mergeCell ref="P16:P17"/>
    <mergeCell ref="A16:A17"/>
    <mergeCell ref="B16:B17"/>
    <mergeCell ref="C16:C17"/>
    <mergeCell ref="D16:D17"/>
    <mergeCell ref="E16:E17"/>
    <mergeCell ref="F16:F17"/>
    <mergeCell ref="Q14:Q15"/>
    <mergeCell ref="R14:R15"/>
    <mergeCell ref="S14:S15"/>
    <mergeCell ref="T14:T15"/>
    <mergeCell ref="U14:U15"/>
    <mergeCell ref="V14:V15"/>
    <mergeCell ref="G14:H15"/>
    <mergeCell ref="I14:K15"/>
    <mergeCell ref="L14:L15"/>
    <mergeCell ref="M14:M15"/>
    <mergeCell ref="N14:N15"/>
    <mergeCell ref="P14:P15"/>
    <mergeCell ref="A14:A15"/>
    <mergeCell ref="B14:B15"/>
    <mergeCell ref="C14:C15"/>
    <mergeCell ref="D14:D15"/>
    <mergeCell ref="E14:E15"/>
    <mergeCell ref="F14:F15"/>
    <mergeCell ref="Q12:Q13"/>
    <mergeCell ref="R12:R13"/>
    <mergeCell ref="S12:S13"/>
    <mergeCell ref="T12:T13"/>
    <mergeCell ref="U12:U13"/>
    <mergeCell ref="V12:V13"/>
    <mergeCell ref="G12:H13"/>
    <mergeCell ref="I12:K13"/>
    <mergeCell ref="L12:L13"/>
    <mergeCell ref="M12:M13"/>
    <mergeCell ref="N12:N13"/>
    <mergeCell ref="P12:P13"/>
    <mergeCell ref="A12:A13"/>
    <mergeCell ref="B12:B13"/>
    <mergeCell ref="C12:C13"/>
    <mergeCell ref="D12:D13"/>
    <mergeCell ref="E12:E13"/>
    <mergeCell ref="F12:F13"/>
    <mergeCell ref="Q10:Q11"/>
    <mergeCell ref="R10:R11"/>
    <mergeCell ref="S10:S11"/>
    <mergeCell ref="T10:T11"/>
    <mergeCell ref="U10:U11"/>
    <mergeCell ref="V10:V11"/>
    <mergeCell ref="G10:H11"/>
    <mergeCell ref="I10:K11"/>
    <mergeCell ref="L10:L11"/>
    <mergeCell ref="M10:M11"/>
    <mergeCell ref="N10:N11"/>
    <mergeCell ref="P10:P11"/>
    <mergeCell ref="A10:A11"/>
    <mergeCell ref="B10:B11"/>
    <mergeCell ref="C10:C11"/>
    <mergeCell ref="D10:D11"/>
    <mergeCell ref="E10:E11"/>
    <mergeCell ref="F10:F11"/>
    <mergeCell ref="Q8:Q9"/>
    <mergeCell ref="R8:R9"/>
    <mergeCell ref="S8:S9"/>
    <mergeCell ref="T8:T9"/>
    <mergeCell ref="U8:U9"/>
    <mergeCell ref="V8:V9"/>
    <mergeCell ref="G8:H9"/>
    <mergeCell ref="I8:K9"/>
    <mergeCell ref="L8:L9"/>
    <mergeCell ref="M8:M9"/>
    <mergeCell ref="N8:N9"/>
    <mergeCell ref="P8:P9"/>
    <mergeCell ref="A8:A9"/>
    <mergeCell ref="B8:B9"/>
    <mergeCell ref="C8:C9"/>
    <mergeCell ref="D8:D9"/>
    <mergeCell ref="E8:E9"/>
    <mergeCell ref="F8:F9"/>
    <mergeCell ref="S6:S7"/>
    <mergeCell ref="T6:T7"/>
    <mergeCell ref="U6:U7"/>
    <mergeCell ref="V6:V7"/>
    <mergeCell ref="G7:H7"/>
    <mergeCell ref="I7:K7"/>
    <mergeCell ref="G5:L5"/>
    <mergeCell ref="M5:V5"/>
    <mergeCell ref="G6:K6"/>
    <mergeCell ref="L6:L7"/>
    <mergeCell ref="M6:M7"/>
    <mergeCell ref="N6:N7"/>
    <mergeCell ref="O6:O7"/>
    <mergeCell ref="P6:P7"/>
    <mergeCell ref="Q6:Q7"/>
    <mergeCell ref="R6:R7"/>
    <mergeCell ref="A5:A7"/>
    <mergeCell ref="B5:B7"/>
    <mergeCell ref="C5:C7"/>
    <mergeCell ref="D5:D7"/>
    <mergeCell ref="E5:E7"/>
    <mergeCell ref="F5:F7"/>
  </mergeCells>
  <printOptions/>
  <pageMargins left="0.5118110236220472" right="0.11811023622047245" top="0.7480314960629921" bottom="0.5511811023622047" header="0.31496062992125984" footer="0.31496062992125984"/>
  <pageSetup horizontalDpi="600" verticalDpi="600" orientation="landscape" paperSize="9" scale="68" r:id="rId4"/>
  <drawing r:id="rId3"/>
  <legacyDrawing r:id="rId2"/>
</worksheet>
</file>

<file path=xl/worksheets/sheet21.xml><?xml version="1.0" encoding="utf-8"?>
<worksheet xmlns="http://schemas.openxmlformats.org/spreadsheetml/2006/main" xmlns:r="http://schemas.openxmlformats.org/officeDocument/2006/relationships">
  <sheetPr>
    <tabColor rgb="FF00B050"/>
  </sheetPr>
  <dimension ref="A1:P102"/>
  <sheetViews>
    <sheetView showZeros="0" view="pageBreakPreview" zoomScaleSheetLayoutView="100" zoomScalePageLayoutView="0" workbookViewId="0" topLeftCell="A1">
      <selection activeCell="M11" sqref="M11"/>
    </sheetView>
  </sheetViews>
  <sheetFormatPr defaultColWidth="12.57421875" defaultRowHeight="15"/>
  <cols>
    <col min="1" max="2" width="3.57421875" style="79" customWidth="1"/>
    <col min="3" max="3" width="20.57421875" style="79" customWidth="1"/>
    <col min="4" max="4" width="18.57421875" style="79" customWidth="1"/>
    <col min="5" max="5" width="3.57421875" style="79" customWidth="1"/>
    <col min="6" max="6" width="12.57421875" style="79" customWidth="1"/>
    <col min="7" max="7" width="6.57421875" style="79" customWidth="1"/>
    <col min="8" max="8" width="9.57421875" style="79" customWidth="1"/>
    <col min="9" max="10" width="3.57421875" style="79" customWidth="1"/>
    <col min="11" max="11" width="6.57421875" style="79" customWidth="1"/>
    <col min="12" max="13" width="12.57421875" style="79" customWidth="1"/>
    <col min="14" max="14" width="3.57421875" style="79" customWidth="1"/>
    <col min="15" max="15" width="12.57421875" style="79" customWidth="1"/>
    <col min="16" max="16" width="3.57421875" style="79" customWidth="1"/>
    <col min="17" max="22" width="12.57421875" style="79" customWidth="1"/>
    <col min="23" max="16384" width="12.57421875" style="79" customWidth="1"/>
  </cols>
  <sheetData>
    <row r="1" ht="30" customHeight="1">
      <c r="A1" s="124" t="s">
        <v>248</v>
      </c>
    </row>
    <row r="2" ht="15" customHeight="1"/>
    <row r="3" ht="30" customHeight="1">
      <c r="A3" s="80" t="s">
        <v>201</v>
      </c>
    </row>
    <row r="4" spans="3:12" ht="13.5">
      <c r="C4" s="34"/>
      <c r="D4" s="34"/>
      <c r="E4" s="34"/>
      <c r="F4" s="34"/>
      <c r="G4" s="34"/>
      <c r="H4" s="34"/>
      <c r="I4" s="35"/>
      <c r="J4" s="35"/>
      <c r="K4" s="35"/>
      <c r="L4" s="34"/>
    </row>
    <row r="5" spans="2:13" ht="30" customHeight="1">
      <c r="B5" s="114" t="s">
        <v>236</v>
      </c>
      <c r="C5" s="115"/>
      <c r="D5" s="449">
        <f>'★基礎情報入力'!T10</f>
        <v>0</v>
      </c>
      <c r="E5" s="449"/>
      <c r="F5" s="449"/>
      <c r="G5" s="449"/>
      <c r="H5" s="65"/>
      <c r="I5" s="65"/>
      <c r="J5" s="65"/>
      <c r="K5" s="65"/>
      <c r="L5" s="65"/>
      <c r="M5" s="65"/>
    </row>
    <row r="6" spans="3:12" ht="13.5">
      <c r="C6" s="34"/>
      <c r="D6" s="34"/>
      <c r="E6" s="34"/>
      <c r="F6" s="34"/>
      <c r="G6" s="34"/>
      <c r="H6" s="34"/>
      <c r="I6" s="35"/>
      <c r="J6" s="35"/>
      <c r="K6" s="35"/>
      <c r="L6" s="34"/>
    </row>
    <row r="7" spans="3:12" ht="30" customHeight="1">
      <c r="C7" s="417" t="s">
        <v>177</v>
      </c>
      <c r="D7" s="418"/>
      <c r="E7" s="419"/>
      <c r="F7" s="54">
        <f>'★基礎情報入力'!V15</f>
        <v>0</v>
      </c>
      <c r="G7" s="41" t="s">
        <v>31</v>
      </c>
      <c r="H7" s="34"/>
      <c r="I7" s="35"/>
      <c r="J7" s="35"/>
      <c r="K7" s="35"/>
      <c r="L7" s="34"/>
    </row>
    <row r="8" spans="3:12" ht="30" customHeight="1">
      <c r="C8" s="417" t="s">
        <v>182</v>
      </c>
      <c r="D8" s="418"/>
      <c r="E8" s="419"/>
      <c r="F8" s="54">
        <f>'★基礎情報入力'!V16</f>
        <v>0</v>
      </c>
      <c r="G8" s="83" t="s">
        <v>185</v>
      </c>
      <c r="H8" s="34"/>
      <c r="I8" s="35"/>
      <c r="J8" s="35"/>
      <c r="K8" s="35"/>
      <c r="L8" s="34"/>
    </row>
    <row r="9" spans="3:16" ht="30" customHeight="1">
      <c r="C9" s="413" t="s">
        <v>179</v>
      </c>
      <c r="D9" s="413"/>
      <c r="E9" s="413"/>
      <c r="F9" s="42">
        <f>ROUNDDOWN(F7*F8,0)</f>
        <v>0</v>
      </c>
      <c r="G9" s="43" t="s">
        <v>102</v>
      </c>
      <c r="H9" s="60"/>
      <c r="I9" s="60"/>
      <c r="J9" s="45"/>
      <c r="K9" s="45"/>
      <c r="L9" s="64"/>
      <c r="M9" s="64"/>
      <c r="N9" s="64"/>
      <c r="O9" s="66"/>
      <c r="P9" s="66"/>
    </row>
    <row r="10" spans="3:16" ht="30" customHeight="1">
      <c r="C10" s="414" t="s">
        <v>183</v>
      </c>
      <c r="D10" s="415"/>
      <c r="E10" s="416"/>
      <c r="F10" s="44">
        <f>'★基礎情報入力'!V17</f>
        <v>0</v>
      </c>
      <c r="G10" s="40" t="s">
        <v>102</v>
      </c>
      <c r="H10" s="60"/>
      <c r="I10" s="60"/>
      <c r="J10" s="45"/>
      <c r="K10" s="45"/>
      <c r="L10" s="64"/>
      <c r="M10" s="64"/>
      <c r="N10" s="64"/>
      <c r="O10" s="66"/>
      <c r="P10" s="66"/>
    </row>
    <row r="11" spans="3:16" ht="30" customHeight="1">
      <c r="C11" s="414" t="s">
        <v>184</v>
      </c>
      <c r="D11" s="415"/>
      <c r="E11" s="416"/>
      <c r="F11" s="38">
        <f>IF((F10&lt;=F9),F10,F9)</f>
        <v>0</v>
      </c>
      <c r="G11" s="39" t="s">
        <v>102</v>
      </c>
      <c r="H11" s="60"/>
      <c r="I11" s="60"/>
      <c r="J11" s="45"/>
      <c r="K11" s="45"/>
      <c r="L11" s="64"/>
      <c r="M11" s="64"/>
      <c r="N11" s="64"/>
      <c r="O11" s="66"/>
      <c r="P11" s="66"/>
    </row>
    <row r="12" spans="3:16" ht="30" customHeight="1">
      <c r="C12" s="59"/>
      <c r="D12" s="66"/>
      <c r="E12" s="66"/>
      <c r="F12" s="62"/>
      <c r="G12" s="63"/>
      <c r="H12" s="60"/>
      <c r="I12" s="60"/>
      <c r="J12" s="45"/>
      <c r="K12" s="45"/>
      <c r="L12" s="64"/>
      <c r="M12" s="64"/>
      <c r="N12" s="64"/>
      <c r="O12" s="66"/>
      <c r="P12" s="66"/>
    </row>
    <row r="13" spans="3:12" ht="13.5">
      <c r="C13" s="34"/>
      <c r="D13" s="34"/>
      <c r="E13" s="34"/>
      <c r="F13" s="34"/>
      <c r="G13" s="34"/>
      <c r="H13" s="34"/>
      <c r="I13" s="35"/>
      <c r="J13" s="35"/>
      <c r="K13" s="35"/>
      <c r="L13" s="34"/>
    </row>
    <row r="14" spans="2:13" ht="30" customHeight="1">
      <c r="B14" s="114" t="s">
        <v>239</v>
      </c>
      <c r="C14" s="115"/>
      <c r="D14" s="491">
        <f>'★基礎情報入力'!T20</f>
        <v>0</v>
      </c>
      <c r="E14" s="491"/>
      <c r="F14" s="491"/>
      <c r="G14" s="491"/>
      <c r="H14" s="65"/>
      <c r="I14" s="65"/>
      <c r="J14" s="65"/>
      <c r="K14" s="65"/>
      <c r="L14" s="65"/>
      <c r="M14" s="65"/>
    </row>
    <row r="15" spans="3:12" ht="13.5">
      <c r="C15" s="34"/>
      <c r="D15" s="34"/>
      <c r="E15" s="34"/>
      <c r="F15" s="34"/>
      <c r="G15" s="34"/>
      <c r="H15" s="34"/>
      <c r="I15" s="35"/>
      <c r="J15" s="35"/>
      <c r="K15" s="35"/>
      <c r="L15" s="34"/>
    </row>
    <row r="16" spans="3:12" ht="30" customHeight="1">
      <c r="C16" s="417" t="s">
        <v>177</v>
      </c>
      <c r="D16" s="418"/>
      <c r="E16" s="419"/>
      <c r="F16" s="54">
        <f>'★基礎情報入力'!V25</f>
        <v>0</v>
      </c>
      <c r="G16" s="41" t="s">
        <v>31</v>
      </c>
      <c r="H16" s="34"/>
      <c r="I16" s="35"/>
      <c r="J16" s="35"/>
      <c r="K16" s="35"/>
      <c r="L16" s="34"/>
    </row>
    <row r="17" spans="3:12" ht="30" customHeight="1">
      <c r="C17" s="417" t="s">
        <v>182</v>
      </c>
      <c r="D17" s="418"/>
      <c r="E17" s="419"/>
      <c r="F17" s="54">
        <f>'★基礎情報入力'!V26</f>
        <v>0</v>
      </c>
      <c r="G17" s="83" t="s">
        <v>185</v>
      </c>
      <c r="H17" s="34"/>
      <c r="I17" s="35"/>
      <c r="J17" s="35"/>
      <c r="K17" s="35"/>
      <c r="L17" s="34"/>
    </row>
    <row r="18" spans="3:16" ht="30" customHeight="1">
      <c r="C18" s="413" t="s">
        <v>179</v>
      </c>
      <c r="D18" s="413"/>
      <c r="E18" s="413"/>
      <c r="F18" s="42">
        <f>ROUNDDOWN(F16*F17,0)</f>
        <v>0</v>
      </c>
      <c r="G18" s="43" t="s">
        <v>102</v>
      </c>
      <c r="H18" s="60"/>
      <c r="I18" s="60"/>
      <c r="J18" s="45"/>
      <c r="K18" s="45"/>
      <c r="L18" s="64"/>
      <c r="M18" s="64"/>
      <c r="N18" s="64"/>
      <c r="O18" s="66"/>
      <c r="P18" s="66"/>
    </row>
    <row r="19" spans="3:16" ht="30" customHeight="1">
      <c r="C19" s="414" t="s">
        <v>183</v>
      </c>
      <c r="D19" s="415"/>
      <c r="E19" s="416"/>
      <c r="F19" s="44">
        <f>'★基礎情報入力'!V27</f>
        <v>0</v>
      </c>
      <c r="G19" s="40" t="s">
        <v>102</v>
      </c>
      <c r="H19" s="60"/>
      <c r="I19" s="60"/>
      <c r="J19" s="45"/>
      <c r="K19" s="45"/>
      <c r="L19" s="64"/>
      <c r="M19" s="64"/>
      <c r="N19" s="64"/>
      <c r="O19" s="66"/>
      <c r="P19" s="66"/>
    </row>
    <row r="20" spans="3:16" ht="30" customHeight="1">
      <c r="C20" s="414" t="s">
        <v>184</v>
      </c>
      <c r="D20" s="415"/>
      <c r="E20" s="416"/>
      <c r="F20" s="38">
        <f>IF((F19&lt;=F18),F19,F18)</f>
        <v>0</v>
      </c>
      <c r="G20" s="39" t="s">
        <v>102</v>
      </c>
      <c r="H20" s="60"/>
      <c r="I20" s="60"/>
      <c r="J20" s="45"/>
      <c r="K20" s="45"/>
      <c r="L20" s="64"/>
      <c r="M20" s="64"/>
      <c r="N20" s="64"/>
      <c r="O20" s="66"/>
      <c r="P20" s="66"/>
    </row>
    <row r="21" spans="3:16" ht="30" customHeight="1">
      <c r="C21" s="59"/>
      <c r="D21" s="66"/>
      <c r="E21" s="66"/>
      <c r="F21" s="62"/>
      <c r="G21" s="63"/>
      <c r="H21" s="60"/>
      <c r="I21" s="60"/>
      <c r="J21" s="45"/>
      <c r="K21" s="45"/>
      <c r="L21" s="64"/>
      <c r="M21" s="64"/>
      <c r="N21" s="64"/>
      <c r="O21" s="66"/>
      <c r="P21" s="66"/>
    </row>
    <row r="22" spans="3:12" ht="13.5">
      <c r="C22" s="34"/>
      <c r="D22" s="34"/>
      <c r="E22" s="34"/>
      <c r="F22" s="34"/>
      <c r="G22" s="34"/>
      <c r="H22" s="34"/>
      <c r="I22" s="35"/>
      <c r="J22" s="35"/>
      <c r="K22" s="35"/>
      <c r="L22" s="34"/>
    </row>
    <row r="23" spans="2:13" ht="30" customHeight="1">
      <c r="B23" s="116" t="s">
        <v>227</v>
      </c>
      <c r="C23" s="115"/>
      <c r="D23" s="449">
        <f>'★基礎情報入力'!T30</f>
        <v>0</v>
      </c>
      <c r="E23" s="449"/>
      <c r="F23" s="449"/>
      <c r="G23" s="449"/>
      <c r="H23" s="65"/>
      <c r="I23" s="65"/>
      <c r="J23" s="65"/>
      <c r="K23" s="65"/>
      <c r="L23" s="65"/>
      <c r="M23" s="65"/>
    </row>
    <row r="24" spans="3:12" ht="13.5">
      <c r="C24" s="34"/>
      <c r="D24" s="34"/>
      <c r="E24" s="34"/>
      <c r="F24" s="34"/>
      <c r="G24" s="34"/>
      <c r="H24" s="34"/>
      <c r="I24" s="35"/>
      <c r="J24" s="35"/>
      <c r="K24" s="35"/>
      <c r="L24" s="34"/>
    </row>
    <row r="25" spans="3:12" ht="30" customHeight="1">
      <c r="C25" s="417" t="s">
        <v>177</v>
      </c>
      <c r="D25" s="418"/>
      <c r="E25" s="419"/>
      <c r="F25" s="54">
        <f>'★基礎情報入力'!V35</f>
        <v>0</v>
      </c>
      <c r="G25" s="41" t="s">
        <v>31</v>
      </c>
      <c r="H25" s="34"/>
      <c r="I25" s="35"/>
      <c r="J25" s="35"/>
      <c r="K25" s="35"/>
      <c r="L25" s="34"/>
    </row>
    <row r="26" spans="3:12" ht="30" customHeight="1">
      <c r="C26" s="417" t="s">
        <v>182</v>
      </c>
      <c r="D26" s="418"/>
      <c r="E26" s="419"/>
      <c r="F26" s="54">
        <f>'★基礎情報入力'!V36</f>
        <v>0</v>
      </c>
      <c r="G26" s="83" t="s">
        <v>185</v>
      </c>
      <c r="H26" s="34"/>
      <c r="I26" s="35"/>
      <c r="J26" s="35"/>
      <c r="K26" s="35"/>
      <c r="L26" s="34"/>
    </row>
    <row r="27" spans="3:16" ht="30" customHeight="1">
      <c r="C27" s="413" t="s">
        <v>179</v>
      </c>
      <c r="D27" s="413"/>
      <c r="E27" s="413"/>
      <c r="F27" s="42">
        <f>ROUNDDOWN(F25*F26,0)</f>
        <v>0</v>
      </c>
      <c r="G27" s="43" t="s">
        <v>102</v>
      </c>
      <c r="H27" s="60"/>
      <c r="I27" s="60"/>
      <c r="J27" s="45"/>
      <c r="K27" s="45"/>
      <c r="L27" s="64"/>
      <c r="M27" s="64"/>
      <c r="N27" s="64"/>
      <c r="O27" s="66"/>
      <c r="P27" s="66"/>
    </row>
    <row r="28" spans="3:16" ht="30" customHeight="1">
      <c r="C28" s="414" t="s">
        <v>183</v>
      </c>
      <c r="D28" s="415"/>
      <c r="E28" s="416"/>
      <c r="F28" s="44">
        <f>'★基礎情報入力'!V37</f>
        <v>0</v>
      </c>
      <c r="G28" s="40" t="s">
        <v>102</v>
      </c>
      <c r="H28" s="60"/>
      <c r="I28" s="60"/>
      <c r="J28" s="45"/>
      <c r="K28" s="45"/>
      <c r="L28" s="64"/>
      <c r="M28" s="64"/>
      <c r="N28" s="64"/>
      <c r="O28" s="66"/>
      <c r="P28" s="66"/>
    </row>
    <row r="29" spans="3:16" ht="30" customHeight="1">
      <c r="C29" s="414" t="s">
        <v>184</v>
      </c>
      <c r="D29" s="415"/>
      <c r="E29" s="416"/>
      <c r="F29" s="38">
        <f>IF((F28&lt;=F27),F28,F27)</f>
        <v>0</v>
      </c>
      <c r="G29" s="39" t="s">
        <v>102</v>
      </c>
      <c r="H29" s="60"/>
      <c r="I29" s="60"/>
      <c r="J29" s="45"/>
      <c r="K29" s="45"/>
      <c r="L29" s="64"/>
      <c r="M29" s="64"/>
      <c r="N29" s="64"/>
      <c r="O29" s="66"/>
      <c r="P29" s="66"/>
    </row>
    <row r="30" spans="3:16" ht="30" customHeight="1">
      <c r="C30" s="59"/>
      <c r="D30" s="66"/>
      <c r="E30" s="66"/>
      <c r="F30" s="62"/>
      <c r="G30" s="63"/>
      <c r="H30" s="60"/>
      <c r="I30" s="60"/>
      <c r="J30" s="45"/>
      <c r="K30" s="45"/>
      <c r="L30" s="64"/>
      <c r="M30" s="64"/>
      <c r="N30" s="64"/>
      <c r="O30" s="66"/>
      <c r="P30" s="66"/>
    </row>
    <row r="31" spans="3:12" ht="13.5">
      <c r="C31" s="34"/>
      <c r="D31" s="34"/>
      <c r="E31" s="34"/>
      <c r="F31" s="34"/>
      <c r="G31" s="34"/>
      <c r="H31" s="34"/>
      <c r="I31" s="35"/>
      <c r="J31" s="35"/>
      <c r="K31" s="35"/>
      <c r="L31" s="34"/>
    </row>
    <row r="32" spans="2:13" ht="30" customHeight="1">
      <c r="B32" s="114" t="s">
        <v>237</v>
      </c>
      <c r="C32" s="115"/>
      <c r="D32" s="449">
        <f>'★基礎情報入力'!T40</f>
        <v>0</v>
      </c>
      <c r="E32" s="449"/>
      <c r="F32" s="449"/>
      <c r="G32" s="449"/>
      <c r="H32" s="65"/>
      <c r="I32" s="65"/>
      <c r="J32" s="65"/>
      <c r="K32" s="65"/>
      <c r="L32" s="65"/>
      <c r="M32" s="65"/>
    </row>
    <row r="33" spans="3:12" ht="13.5">
      <c r="C33" s="34"/>
      <c r="D33" s="34"/>
      <c r="E33" s="34"/>
      <c r="F33" s="34"/>
      <c r="G33" s="34"/>
      <c r="H33" s="34"/>
      <c r="I33" s="35"/>
      <c r="J33" s="35"/>
      <c r="K33" s="35"/>
      <c r="L33" s="34"/>
    </row>
    <row r="34" spans="3:12" ht="30" customHeight="1">
      <c r="C34" s="417" t="s">
        <v>177</v>
      </c>
      <c r="D34" s="418"/>
      <c r="E34" s="419"/>
      <c r="F34" s="54">
        <f>'★基礎情報入力'!V45</f>
        <v>0</v>
      </c>
      <c r="G34" s="41" t="s">
        <v>31</v>
      </c>
      <c r="H34" s="34"/>
      <c r="I34" s="35"/>
      <c r="J34" s="35"/>
      <c r="K34" s="35"/>
      <c r="L34" s="34"/>
    </row>
    <row r="35" spans="3:12" ht="30" customHeight="1">
      <c r="C35" s="417" t="s">
        <v>182</v>
      </c>
      <c r="D35" s="418"/>
      <c r="E35" s="419"/>
      <c r="F35" s="54">
        <f>'★基礎情報入力'!V46</f>
        <v>0</v>
      </c>
      <c r="G35" s="83" t="s">
        <v>185</v>
      </c>
      <c r="H35" s="34"/>
      <c r="I35" s="35"/>
      <c r="J35" s="35"/>
      <c r="K35" s="35"/>
      <c r="L35" s="34"/>
    </row>
    <row r="36" spans="3:16" ht="30" customHeight="1">
      <c r="C36" s="413" t="s">
        <v>179</v>
      </c>
      <c r="D36" s="413"/>
      <c r="E36" s="413"/>
      <c r="F36" s="42">
        <f>ROUNDDOWN(F34*F35,0)</f>
        <v>0</v>
      </c>
      <c r="G36" s="43" t="s">
        <v>102</v>
      </c>
      <c r="H36" s="60"/>
      <c r="I36" s="60"/>
      <c r="J36" s="45"/>
      <c r="K36" s="45"/>
      <c r="L36" s="64"/>
      <c r="M36" s="64"/>
      <c r="N36" s="64"/>
      <c r="O36" s="66"/>
      <c r="P36" s="66"/>
    </row>
    <row r="37" spans="3:16" ht="30" customHeight="1">
      <c r="C37" s="414" t="s">
        <v>183</v>
      </c>
      <c r="D37" s="415"/>
      <c r="E37" s="416"/>
      <c r="F37" s="44">
        <f>'★基礎情報入力'!V47</f>
        <v>0</v>
      </c>
      <c r="G37" s="40" t="s">
        <v>102</v>
      </c>
      <c r="H37" s="60"/>
      <c r="I37" s="60"/>
      <c r="J37" s="45"/>
      <c r="K37" s="45"/>
      <c r="L37" s="64"/>
      <c r="M37" s="64"/>
      <c r="N37" s="64"/>
      <c r="O37" s="66"/>
      <c r="P37" s="66"/>
    </row>
    <row r="38" spans="3:16" ht="30" customHeight="1">
      <c r="C38" s="414" t="s">
        <v>184</v>
      </c>
      <c r="D38" s="415"/>
      <c r="E38" s="416"/>
      <c r="F38" s="38">
        <f>IF((F37&lt;=F36),F37,F36)</f>
        <v>0</v>
      </c>
      <c r="G38" s="39" t="s">
        <v>102</v>
      </c>
      <c r="H38" s="60"/>
      <c r="I38" s="60"/>
      <c r="J38" s="45"/>
      <c r="K38" s="45"/>
      <c r="L38" s="64"/>
      <c r="M38" s="64"/>
      <c r="N38" s="64"/>
      <c r="O38" s="66"/>
      <c r="P38" s="66"/>
    </row>
    <row r="39" spans="3:16" ht="30" customHeight="1">
      <c r="C39" s="59"/>
      <c r="D39" s="66"/>
      <c r="E39" s="66"/>
      <c r="F39" s="62"/>
      <c r="G39" s="63"/>
      <c r="H39" s="60"/>
      <c r="I39" s="60"/>
      <c r="J39" s="45"/>
      <c r="K39" s="45"/>
      <c r="L39" s="64"/>
      <c r="M39" s="64"/>
      <c r="N39" s="64"/>
      <c r="O39" s="66"/>
      <c r="P39" s="66"/>
    </row>
    <row r="40" spans="3:12" ht="13.5">
      <c r="C40" s="34"/>
      <c r="D40" s="34"/>
      <c r="E40" s="34"/>
      <c r="F40" s="34"/>
      <c r="G40" s="34"/>
      <c r="H40" s="34"/>
      <c r="I40" s="35"/>
      <c r="J40" s="35"/>
      <c r="K40" s="35"/>
      <c r="L40" s="34"/>
    </row>
    <row r="41" spans="2:13" ht="30" customHeight="1">
      <c r="B41" s="114" t="s">
        <v>229</v>
      </c>
      <c r="C41" s="115"/>
      <c r="D41" s="449">
        <f>'★基礎情報入力'!T50</f>
        <v>0</v>
      </c>
      <c r="E41" s="449"/>
      <c r="F41" s="449"/>
      <c r="G41" s="449"/>
      <c r="H41" s="65"/>
      <c r="I41" s="65"/>
      <c r="J41" s="65"/>
      <c r="K41" s="65"/>
      <c r="L41" s="65"/>
      <c r="M41" s="65"/>
    </row>
    <row r="42" spans="3:12" ht="13.5">
      <c r="C42" s="34"/>
      <c r="D42" s="34"/>
      <c r="E42" s="34"/>
      <c r="F42" s="34"/>
      <c r="G42" s="34"/>
      <c r="H42" s="34"/>
      <c r="I42" s="35"/>
      <c r="J42" s="35"/>
      <c r="K42" s="35"/>
      <c r="L42" s="34"/>
    </row>
    <row r="43" spans="3:12" ht="30" customHeight="1">
      <c r="C43" s="417" t="s">
        <v>177</v>
      </c>
      <c r="D43" s="418"/>
      <c r="E43" s="419"/>
      <c r="F43" s="54">
        <f>'★基礎情報入力'!V55</f>
        <v>0</v>
      </c>
      <c r="G43" s="41" t="s">
        <v>31</v>
      </c>
      <c r="H43" s="34"/>
      <c r="I43" s="35"/>
      <c r="J43" s="35"/>
      <c r="K43" s="35"/>
      <c r="L43" s="34"/>
    </row>
    <row r="44" spans="3:12" ht="30" customHeight="1">
      <c r="C44" s="417" t="s">
        <v>182</v>
      </c>
      <c r="D44" s="418"/>
      <c r="E44" s="419"/>
      <c r="F44" s="54">
        <f>'★基礎情報入力'!V56</f>
        <v>0</v>
      </c>
      <c r="G44" s="83" t="s">
        <v>185</v>
      </c>
      <c r="H44" s="34"/>
      <c r="I44" s="35"/>
      <c r="J44" s="35"/>
      <c r="K44" s="35"/>
      <c r="L44" s="34"/>
    </row>
    <row r="45" spans="3:16" ht="30" customHeight="1">
      <c r="C45" s="413" t="s">
        <v>179</v>
      </c>
      <c r="D45" s="413"/>
      <c r="E45" s="413"/>
      <c r="F45" s="42">
        <f>ROUNDDOWN(F43*F44,0)</f>
        <v>0</v>
      </c>
      <c r="G45" s="43" t="s">
        <v>102</v>
      </c>
      <c r="H45" s="60"/>
      <c r="I45" s="60"/>
      <c r="J45" s="45"/>
      <c r="K45" s="45"/>
      <c r="L45" s="64"/>
      <c r="M45" s="64"/>
      <c r="N45" s="64"/>
      <c r="O45" s="66"/>
      <c r="P45" s="66"/>
    </row>
    <row r="46" spans="3:16" ht="30" customHeight="1">
      <c r="C46" s="414" t="s">
        <v>183</v>
      </c>
      <c r="D46" s="415"/>
      <c r="E46" s="416"/>
      <c r="F46" s="44">
        <f>'★基礎情報入力'!V57</f>
        <v>0</v>
      </c>
      <c r="G46" s="40" t="s">
        <v>102</v>
      </c>
      <c r="H46" s="60"/>
      <c r="I46" s="60"/>
      <c r="J46" s="45"/>
      <c r="K46" s="45"/>
      <c r="L46" s="64"/>
      <c r="M46" s="64"/>
      <c r="N46" s="64"/>
      <c r="O46" s="66"/>
      <c r="P46" s="66"/>
    </row>
    <row r="47" spans="3:16" ht="30" customHeight="1">
      <c r="C47" s="414" t="s">
        <v>184</v>
      </c>
      <c r="D47" s="415"/>
      <c r="E47" s="416"/>
      <c r="F47" s="38">
        <f>IF((F46&lt;=F45),F46,F45)</f>
        <v>0</v>
      </c>
      <c r="G47" s="39" t="s">
        <v>102</v>
      </c>
      <c r="H47" s="60"/>
      <c r="I47" s="60"/>
      <c r="J47" s="45"/>
      <c r="K47" s="45"/>
      <c r="L47" s="64"/>
      <c r="M47" s="64"/>
      <c r="N47" s="64"/>
      <c r="O47" s="66"/>
      <c r="P47" s="66"/>
    </row>
    <row r="48" spans="3:16" ht="30" customHeight="1">
      <c r="C48" s="59"/>
      <c r="D48" s="66"/>
      <c r="E48" s="66"/>
      <c r="F48" s="62"/>
      <c r="G48" s="63"/>
      <c r="H48" s="60"/>
      <c r="I48" s="60"/>
      <c r="J48" s="45"/>
      <c r="K48" s="45"/>
      <c r="L48" s="64"/>
      <c r="M48" s="64"/>
      <c r="N48" s="64"/>
      <c r="O48" s="66"/>
      <c r="P48" s="66"/>
    </row>
    <row r="49" spans="3:12" ht="13.5">
      <c r="C49" s="34"/>
      <c r="D49" s="34"/>
      <c r="E49" s="34"/>
      <c r="F49" s="34"/>
      <c r="G49" s="34"/>
      <c r="H49" s="34"/>
      <c r="I49" s="35"/>
      <c r="J49" s="35"/>
      <c r="K49" s="35"/>
      <c r="L49" s="34"/>
    </row>
    <row r="50" spans="2:13" ht="30" customHeight="1">
      <c r="B50" s="114" t="s">
        <v>230</v>
      </c>
      <c r="C50" s="115"/>
      <c r="D50" s="449">
        <f>'★基礎情報入力'!T60</f>
        <v>0</v>
      </c>
      <c r="E50" s="449"/>
      <c r="F50" s="449"/>
      <c r="G50" s="449"/>
      <c r="H50" s="65"/>
      <c r="I50" s="65"/>
      <c r="J50" s="65"/>
      <c r="K50" s="65"/>
      <c r="L50" s="65"/>
      <c r="M50" s="65"/>
    </row>
    <row r="51" spans="3:12" ht="13.5">
      <c r="C51" s="34"/>
      <c r="D51" s="34"/>
      <c r="E51" s="34"/>
      <c r="F51" s="34"/>
      <c r="G51" s="34"/>
      <c r="H51" s="34"/>
      <c r="I51" s="35"/>
      <c r="J51" s="35"/>
      <c r="K51" s="35"/>
      <c r="L51" s="34"/>
    </row>
    <row r="52" spans="3:12" ht="30" customHeight="1">
      <c r="C52" s="417" t="s">
        <v>177</v>
      </c>
      <c r="D52" s="418"/>
      <c r="E52" s="419"/>
      <c r="F52" s="54">
        <f>'★基礎情報入力'!V65</f>
        <v>0</v>
      </c>
      <c r="G52" s="41" t="s">
        <v>31</v>
      </c>
      <c r="H52" s="34"/>
      <c r="I52" s="35"/>
      <c r="J52" s="35"/>
      <c r="K52" s="35"/>
      <c r="L52" s="34"/>
    </row>
    <row r="53" spans="3:12" ht="30" customHeight="1">
      <c r="C53" s="417" t="s">
        <v>182</v>
      </c>
      <c r="D53" s="418"/>
      <c r="E53" s="419"/>
      <c r="F53" s="54">
        <f>'★基礎情報入力'!V66</f>
        <v>0</v>
      </c>
      <c r="G53" s="83" t="s">
        <v>185</v>
      </c>
      <c r="H53" s="34"/>
      <c r="I53" s="35"/>
      <c r="J53" s="35"/>
      <c r="K53" s="35"/>
      <c r="L53" s="34"/>
    </row>
    <row r="54" spans="3:16" ht="30" customHeight="1">
      <c r="C54" s="413" t="s">
        <v>179</v>
      </c>
      <c r="D54" s="413"/>
      <c r="E54" s="413"/>
      <c r="F54" s="42">
        <f>ROUNDDOWN(F52*F53,0)</f>
        <v>0</v>
      </c>
      <c r="G54" s="43" t="s">
        <v>102</v>
      </c>
      <c r="H54" s="60"/>
      <c r="I54" s="60"/>
      <c r="J54" s="45"/>
      <c r="K54" s="45"/>
      <c r="L54" s="64"/>
      <c r="M54" s="64"/>
      <c r="N54" s="64"/>
      <c r="O54" s="66"/>
      <c r="P54" s="66"/>
    </row>
    <row r="55" spans="3:16" ht="30" customHeight="1">
      <c r="C55" s="414" t="s">
        <v>183</v>
      </c>
      <c r="D55" s="415"/>
      <c r="E55" s="416"/>
      <c r="F55" s="44">
        <f>'★基礎情報入力'!V67</f>
        <v>0</v>
      </c>
      <c r="G55" s="40" t="s">
        <v>102</v>
      </c>
      <c r="H55" s="60"/>
      <c r="I55" s="60"/>
      <c r="J55" s="45"/>
      <c r="K55" s="45"/>
      <c r="L55" s="64"/>
      <c r="M55" s="64"/>
      <c r="N55" s="64"/>
      <c r="O55" s="66"/>
      <c r="P55" s="66"/>
    </row>
    <row r="56" spans="3:16" ht="30" customHeight="1">
      <c r="C56" s="414" t="s">
        <v>184</v>
      </c>
      <c r="D56" s="415"/>
      <c r="E56" s="416"/>
      <c r="F56" s="38">
        <f>IF((F55&lt;=F54),F55,F54)</f>
        <v>0</v>
      </c>
      <c r="G56" s="39" t="s">
        <v>102</v>
      </c>
      <c r="H56" s="60"/>
      <c r="I56" s="60"/>
      <c r="J56" s="45"/>
      <c r="K56" s="45"/>
      <c r="L56" s="64"/>
      <c r="M56" s="64"/>
      <c r="N56" s="64"/>
      <c r="O56" s="66"/>
      <c r="P56" s="66"/>
    </row>
    <row r="57" spans="3:16" ht="30" customHeight="1">
      <c r="C57" s="59"/>
      <c r="D57" s="66"/>
      <c r="E57" s="66"/>
      <c r="F57" s="62"/>
      <c r="G57" s="63"/>
      <c r="H57" s="60"/>
      <c r="I57" s="60"/>
      <c r="J57" s="45"/>
      <c r="K57" s="45"/>
      <c r="L57" s="64"/>
      <c r="M57" s="64"/>
      <c r="N57" s="64"/>
      <c r="O57" s="66"/>
      <c r="P57" s="66"/>
    </row>
    <row r="58" spans="3:12" ht="13.5">
      <c r="C58" s="34"/>
      <c r="D58" s="34"/>
      <c r="E58" s="34"/>
      <c r="F58" s="34"/>
      <c r="G58" s="34"/>
      <c r="H58" s="34"/>
      <c r="I58" s="35"/>
      <c r="J58" s="35"/>
      <c r="K58" s="35"/>
      <c r="L58" s="34"/>
    </row>
    <row r="59" spans="2:13" ht="30" customHeight="1">
      <c r="B59" s="114" t="s">
        <v>238</v>
      </c>
      <c r="C59" s="115"/>
      <c r="D59" s="449">
        <f>'★基礎情報入力'!T70</f>
        <v>0</v>
      </c>
      <c r="E59" s="449"/>
      <c r="F59" s="449"/>
      <c r="G59" s="449"/>
      <c r="H59" s="65"/>
      <c r="I59" s="65"/>
      <c r="J59" s="65"/>
      <c r="K59" s="65"/>
      <c r="L59" s="65"/>
      <c r="M59" s="65"/>
    </row>
    <row r="60" spans="3:12" ht="13.5">
      <c r="C60" s="34"/>
      <c r="D60" s="34"/>
      <c r="E60" s="34"/>
      <c r="F60" s="34"/>
      <c r="G60" s="34"/>
      <c r="H60" s="34"/>
      <c r="I60" s="35"/>
      <c r="J60" s="35"/>
      <c r="K60" s="35"/>
      <c r="L60" s="34"/>
    </row>
    <row r="61" spans="3:12" ht="30" customHeight="1">
      <c r="C61" s="417" t="s">
        <v>177</v>
      </c>
      <c r="D61" s="418"/>
      <c r="E61" s="419"/>
      <c r="F61" s="54">
        <f>'★基礎情報入力'!V75</f>
        <v>0</v>
      </c>
      <c r="G61" s="41" t="s">
        <v>31</v>
      </c>
      <c r="H61" s="34"/>
      <c r="I61" s="35"/>
      <c r="J61" s="35"/>
      <c r="K61" s="35"/>
      <c r="L61" s="34"/>
    </row>
    <row r="62" spans="3:12" ht="30" customHeight="1">
      <c r="C62" s="417" t="s">
        <v>182</v>
      </c>
      <c r="D62" s="418"/>
      <c r="E62" s="419"/>
      <c r="F62" s="54">
        <f>'★基礎情報入力'!V76</f>
        <v>0</v>
      </c>
      <c r="G62" s="83" t="s">
        <v>185</v>
      </c>
      <c r="H62" s="34"/>
      <c r="I62" s="35"/>
      <c r="J62" s="35"/>
      <c r="K62" s="35"/>
      <c r="L62" s="34"/>
    </row>
    <row r="63" spans="3:16" ht="30" customHeight="1">
      <c r="C63" s="413" t="s">
        <v>179</v>
      </c>
      <c r="D63" s="413"/>
      <c r="E63" s="413"/>
      <c r="F63" s="42">
        <f>ROUNDDOWN(F61*F62,0)</f>
        <v>0</v>
      </c>
      <c r="G63" s="43" t="s">
        <v>102</v>
      </c>
      <c r="H63" s="60"/>
      <c r="I63" s="60"/>
      <c r="J63" s="45"/>
      <c r="K63" s="45"/>
      <c r="L63" s="64"/>
      <c r="M63" s="64"/>
      <c r="N63" s="64"/>
      <c r="O63" s="66"/>
      <c r="P63" s="66"/>
    </row>
    <row r="64" spans="3:16" ht="30" customHeight="1">
      <c r="C64" s="414" t="s">
        <v>183</v>
      </c>
      <c r="D64" s="415"/>
      <c r="E64" s="416"/>
      <c r="F64" s="44">
        <f>'★基礎情報入力'!V77</f>
        <v>0</v>
      </c>
      <c r="G64" s="40" t="s">
        <v>102</v>
      </c>
      <c r="H64" s="60"/>
      <c r="I64" s="60"/>
      <c r="J64" s="45"/>
      <c r="K64" s="45"/>
      <c r="L64" s="64"/>
      <c r="M64" s="64"/>
      <c r="N64" s="64"/>
      <c r="O64" s="66"/>
      <c r="P64" s="66"/>
    </row>
    <row r="65" spans="3:16" ht="30" customHeight="1">
      <c r="C65" s="414" t="s">
        <v>184</v>
      </c>
      <c r="D65" s="415"/>
      <c r="E65" s="416"/>
      <c r="F65" s="38">
        <f>IF((F64&lt;=F63),F64,F63)</f>
        <v>0</v>
      </c>
      <c r="G65" s="39" t="s">
        <v>102</v>
      </c>
      <c r="H65" s="60"/>
      <c r="I65" s="60"/>
      <c r="J65" s="45"/>
      <c r="K65" s="45"/>
      <c r="L65" s="64"/>
      <c r="M65" s="64"/>
      <c r="N65" s="64"/>
      <c r="O65" s="66"/>
      <c r="P65" s="66"/>
    </row>
    <row r="66" spans="3:16" ht="30" customHeight="1">
      <c r="C66" s="59"/>
      <c r="D66" s="66"/>
      <c r="E66" s="66"/>
      <c r="F66" s="62"/>
      <c r="G66" s="63"/>
      <c r="H66" s="60"/>
      <c r="I66" s="60"/>
      <c r="J66" s="45"/>
      <c r="K66" s="45"/>
      <c r="L66" s="64"/>
      <c r="M66" s="64"/>
      <c r="N66" s="64"/>
      <c r="O66" s="66"/>
      <c r="P66" s="66"/>
    </row>
    <row r="67" spans="3:12" ht="13.5">
      <c r="C67" s="34"/>
      <c r="D67" s="34"/>
      <c r="E67" s="34"/>
      <c r="F67" s="34"/>
      <c r="G67" s="34"/>
      <c r="H67" s="34"/>
      <c r="I67" s="35"/>
      <c r="J67" s="35"/>
      <c r="K67" s="35"/>
      <c r="L67" s="34"/>
    </row>
    <row r="68" spans="2:13" ht="30" customHeight="1">
      <c r="B68" s="116" t="s">
        <v>232</v>
      </c>
      <c r="C68" s="115"/>
      <c r="D68" s="449">
        <f>'★基礎情報入力'!T80</f>
        <v>0</v>
      </c>
      <c r="E68" s="449"/>
      <c r="F68" s="449"/>
      <c r="G68" s="449"/>
      <c r="H68" s="65"/>
      <c r="I68" s="65"/>
      <c r="J68" s="65"/>
      <c r="K68" s="65"/>
      <c r="L68" s="65"/>
      <c r="M68" s="65"/>
    </row>
    <row r="69" spans="3:12" ht="13.5">
      <c r="C69" s="34"/>
      <c r="D69" s="34"/>
      <c r="E69" s="34"/>
      <c r="F69" s="34"/>
      <c r="G69" s="34"/>
      <c r="H69" s="34"/>
      <c r="I69" s="35"/>
      <c r="J69" s="35"/>
      <c r="K69" s="35"/>
      <c r="L69" s="34"/>
    </row>
    <row r="70" spans="3:12" ht="30" customHeight="1">
      <c r="C70" s="417" t="s">
        <v>177</v>
      </c>
      <c r="D70" s="418"/>
      <c r="E70" s="419"/>
      <c r="F70" s="54">
        <f>'★基礎情報入力'!V85</f>
        <v>0</v>
      </c>
      <c r="G70" s="41" t="s">
        <v>31</v>
      </c>
      <c r="H70" s="34"/>
      <c r="I70" s="35"/>
      <c r="J70" s="35"/>
      <c r="K70" s="35"/>
      <c r="L70" s="34"/>
    </row>
    <row r="71" spans="3:12" ht="30" customHeight="1">
      <c r="C71" s="417" t="s">
        <v>182</v>
      </c>
      <c r="D71" s="418"/>
      <c r="E71" s="419"/>
      <c r="F71" s="54">
        <f>'★基礎情報入力'!V86</f>
        <v>0</v>
      </c>
      <c r="G71" s="83" t="s">
        <v>185</v>
      </c>
      <c r="H71" s="34"/>
      <c r="I71" s="35"/>
      <c r="J71" s="35"/>
      <c r="K71" s="35"/>
      <c r="L71" s="34"/>
    </row>
    <row r="72" spans="3:16" ht="30" customHeight="1">
      <c r="C72" s="413" t="s">
        <v>179</v>
      </c>
      <c r="D72" s="413"/>
      <c r="E72" s="413"/>
      <c r="F72" s="42">
        <f>ROUNDDOWN(F70*F71,0)</f>
        <v>0</v>
      </c>
      <c r="G72" s="43" t="s">
        <v>102</v>
      </c>
      <c r="H72" s="60"/>
      <c r="I72" s="60"/>
      <c r="J72" s="45"/>
      <c r="K72" s="45"/>
      <c r="L72" s="64"/>
      <c r="M72" s="64"/>
      <c r="N72" s="64"/>
      <c r="O72" s="66"/>
      <c r="P72" s="66"/>
    </row>
    <row r="73" spans="3:16" ht="30" customHeight="1">
      <c r="C73" s="414" t="s">
        <v>183</v>
      </c>
      <c r="D73" s="415"/>
      <c r="E73" s="416"/>
      <c r="F73" s="44">
        <f>'★基礎情報入力'!V87</f>
        <v>0</v>
      </c>
      <c r="G73" s="40" t="s">
        <v>102</v>
      </c>
      <c r="H73" s="60"/>
      <c r="I73" s="60"/>
      <c r="J73" s="45"/>
      <c r="K73" s="45"/>
      <c r="L73" s="64"/>
      <c r="M73" s="64"/>
      <c r="N73" s="64"/>
      <c r="O73" s="66"/>
      <c r="P73" s="66"/>
    </row>
    <row r="74" spans="3:16" ht="30" customHeight="1">
      <c r="C74" s="414" t="s">
        <v>184</v>
      </c>
      <c r="D74" s="415"/>
      <c r="E74" s="416"/>
      <c r="F74" s="38">
        <f>IF((F73&lt;=F72),F73,F72)</f>
        <v>0</v>
      </c>
      <c r="G74" s="39" t="s">
        <v>102</v>
      </c>
      <c r="H74" s="60"/>
      <c r="I74" s="60"/>
      <c r="J74" s="45"/>
      <c r="K74" s="45"/>
      <c r="L74" s="64"/>
      <c r="M74" s="64"/>
      <c r="N74" s="64"/>
      <c r="O74" s="66"/>
      <c r="P74" s="66"/>
    </row>
    <row r="75" spans="3:16" ht="30" customHeight="1">
      <c r="C75" s="59"/>
      <c r="D75" s="66"/>
      <c r="E75" s="66"/>
      <c r="F75" s="62"/>
      <c r="G75" s="63"/>
      <c r="H75" s="60"/>
      <c r="I75" s="60"/>
      <c r="J75" s="45"/>
      <c r="K75" s="45"/>
      <c r="L75" s="64"/>
      <c r="M75" s="64"/>
      <c r="N75" s="64"/>
      <c r="O75" s="66"/>
      <c r="P75" s="66"/>
    </row>
    <row r="76" spans="3:12" ht="13.5">
      <c r="C76" s="34"/>
      <c r="D76" s="34"/>
      <c r="E76" s="34"/>
      <c r="F76" s="34"/>
      <c r="G76" s="34"/>
      <c r="H76" s="34"/>
      <c r="I76" s="35"/>
      <c r="J76" s="35"/>
      <c r="K76" s="35"/>
      <c r="L76" s="34"/>
    </row>
    <row r="77" spans="2:13" ht="30" customHeight="1">
      <c r="B77" s="114" t="s">
        <v>233</v>
      </c>
      <c r="C77" s="115"/>
      <c r="D77" s="449">
        <f>'★基礎情報入力'!T90</f>
        <v>0</v>
      </c>
      <c r="E77" s="449"/>
      <c r="F77" s="449"/>
      <c r="G77" s="449"/>
      <c r="H77" s="65"/>
      <c r="I77" s="65"/>
      <c r="J77" s="65"/>
      <c r="K77" s="65"/>
      <c r="L77" s="65"/>
      <c r="M77" s="65"/>
    </row>
    <row r="78" spans="3:12" ht="13.5">
      <c r="C78" s="34"/>
      <c r="D78" s="34"/>
      <c r="E78" s="34"/>
      <c r="F78" s="34"/>
      <c r="G78" s="34"/>
      <c r="H78" s="34"/>
      <c r="I78" s="35"/>
      <c r="J78" s="35"/>
      <c r="K78" s="35"/>
      <c r="L78" s="34"/>
    </row>
    <row r="79" spans="3:12" ht="30" customHeight="1">
      <c r="C79" s="417" t="s">
        <v>177</v>
      </c>
      <c r="D79" s="418"/>
      <c r="E79" s="419"/>
      <c r="F79" s="54">
        <f>'★基礎情報入力'!V95</f>
        <v>0</v>
      </c>
      <c r="G79" s="41" t="s">
        <v>31</v>
      </c>
      <c r="H79" s="34"/>
      <c r="I79" s="35"/>
      <c r="J79" s="35"/>
      <c r="K79" s="35"/>
      <c r="L79" s="34"/>
    </row>
    <row r="80" spans="3:12" ht="30" customHeight="1">
      <c r="C80" s="417" t="s">
        <v>182</v>
      </c>
      <c r="D80" s="418"/>
      <c r="E80" s="419"/>
      <c r="F80" s="54">
        <f>'★基礎情報入力'!V96</f>
        <v>0</v>
      </c>
      <c r="G80" s="83" t="s">
        <v>185</v>
      </c>
      <c r="H80" s="34"/>
      <c r="I80" s="35"/>
      <c r="J80" s="35"/>
      <c r="K80" s="35"/>
      <c r="L80" s="34"/>
    </row>
    <row r="81" spans="3:16" ht="30" customHeight="1">
      <c r="C81" s="413" t="s">
        <v>179</v>
      </c>
      <c r="D81" s="413"/>
      <c r="E81" s="413"/>
      <c r="F81" s="42">
        <f>ROUNDDOWN(F79*F80,0)</f>
        <v>0</v>
      </c>
      <c r="G81" s="43" t="s">
        <v>102</v>
      </c>
      <c r="H81" s="60"/>
      <c r="I81" s="60"/>
      <c r="J81" s="45"/>
      <c r="K81" s="45"/>
      <c r="L81" s="64"/>
      <c r="M81" s="64"/>
      <c r="N81" s="64"/>
      <c r="O81" s="66"/>
      <c r="P81" s="66"/>
    </row>
    <row r="82" spans="3:16" ht="30" customHeight="1">
      <c r="C82" s="414" t="s">
        <v>183</v>
      </c>
      <c r="D82" s="415"/>
      <c r="E82" s="416"/>
      <c r="F82" s="44">
        <f>'★基礎情報入力'!V97</f>
        <v>0</v>
      </c>
      <c r="G82" s="40" t="s">
        <v>102</v>
      </c>
      <c r="H82" s="60"/>
      <c r="I82" s="60"/>
      <c r="J82" s="45"/>
      <c r="K82" s="45"/>
      <c r="L82" s="64"/>
      <c r="M82" s="64"/>
      <c r="N82" s="64"/>
      <c r="O82" s="66"/>
      <c r="P82" s="66"/>
    </row>
    <row r="83" spans="3:16" ht="30" customHeight="1">
      <c r="C83" s="414" t="s">
        <v>184</v>
      </c>
      <c r="D83" s="415"/>
      <c r="E83" s="416"/>
      <c r="F83" s="38">
        <f>IF((F82&lt;=F81),F82,F81)</f>
        <v>0</v>
      </c>
      <c r="G83" s="39" t="s">
        <v>102</v>
      </c>
      <c r="H83" s="60"/>
      <c r="I83" s="60"/>
      <c r="J83" s="45"/>
      <c r="K83" s="45"/>
      <c r="L83" s="64"/>
      <c r="M83" s="64"/>
      <c r="N83" s="64"/>
      <c r="O83" s="66"/>
      <c r="P83" s="66"/>
    </row>
    <row r="84" spans="3:16" ht="30" customHeight="1">
      <c r="C84" s="59"/>
      <c r="D84" s="66"/>
      <c r="E84" s="66"/>
      <c r="F84" s="62"/>
      <c r="G84" s="63"/>
      <c r="H84" s="60"/>
      <c r="I84" s="60"/>
      <c r="J84" s="45"/>
      <c r="K84" s="45"/>
      <c r="L84" s="64"/>
      <c r="M84" s="64"/>
      <c r="N84" s="64"/>
      <c r="O84" s="66"/>
      <c r="P84" s="66"/>
    </row>
    <row r="85" spans="3:12" ht="13.5">
      <c r="C85" s="34"/>
      <c r="D85" s="34"/>
      <c r="E85" s="34"/>
      <c r="F85" s="34"/>
      <c r="G85" s="34"/>
      <c r="H85" s="34"/>
      <c r="I85" s="35"/>
      <c r="J85" s="35"/>
      <c r="K85" s="35"/>
      <c r="L85" s="34"/>
    </row>
    <row r="86" spans="2:13" ht="30" customHeight="1">
      <c r="B86" s="114" t="s">
        <v>240</v>
      </c>
      <c r="C86" s="115"/>
      <c r="D86" s="449">
        <f>'★基礎情報入力'!T100</f>
        <v>0</v>
      </c>
      <c r="E86" s="449"/>
      <c r="F86" s="449"/>
      <c r="G86" s="449"/>
      <c r="H86" s="65"/>
      <c r="I86" s="65"/>
      <c r="J86" s="65"/>
      <c r="K86" s="65"/>
      <c r="L86" s="65"/>
      <c r="M86" s="65"/>
    </row>
    <row r="87" spans="3:12" ht="13.5">
      <c r="C87" s="34"/>
      <c r="D87" s="34"/>
      <c r="E87" s="34"/>
      <c r="F87" s="34"/>
      <c r="G87" s="34"/>
      <c r="H87" s="34"/>
      <c r="I87" s="35"/>
      <c r="J87" s="35"/>
      <c r="K87" s="35"/>
      <c r="L87" s="34"/>
    </row>
    <row r="88" spans="3:12" ht="30" customHeight="1">
      <c r="C88" s="417" t="s">
        <v>177</v>
      </c>
      <c r="D88" s="418"/>
      <c r="E88" s="419"/>
      <c r="F88" s="54">
        <f>'★基礎情報入力'!V105</f>
        <v>0</v>
      </c>
      <c r="G88" s="41" t="s">
        <v>31</v>
      </c>
      <c r="H88" s="34"/>
      <c r="I88" s="35"/>
      <c r="J88" s="35"/>
      <c r="K88" s="35"/>
      <c r="L88" s="34"/>
    </row>
    <row r="89" spans="3:12" ht="30" customHeight="1">
      <c r="C89" s="417" t="s">
        <v>182</v>
      </c>
      <c r="D89" s="418"/>
      <c r="E89" s="419"/>
      <c r="F89" s="54">
        <f>'★基礎情報入力'!V106</f>
        <v>0</v>
      </c>
      <c r="G89" s="83" t="s">
        <v>185</v>
      </c>
      <c r="H89" s="34"/>
      <c r="I89" s="35"/>
      <c r="J89" s="35"/>
      <c r="K89" s="35"/>
      <c r="L89" s="34"/>
    </row>
    <row r="90" spans="3:16" ht="30" customHeight="1">
      <c r="C90" s="413" t="s">
        <v>179</v>
      </c>
      <c r="D90" s="413"/>
      <c r="E90" s="413"/>
      <c r="F90" s="42">
        <f>ROUNDDOWN(F88*F89,0)</f>
        <v>0</v>
      </c>
      <c r="G90" s="43" t="s">
        <v>102</v>
      </c>
      <c r="H90" s="60"/>
      <c r="I90" s="60"/>
      <c r="J90" s="45"/>
      <c r="K90" s="45"/>
      <c r="L90" s="64"/>
      <c r="M90" s="64"/>
      <c r="N90" s="64"/>
      <c r="O90" s="66"/>
      <c r="P90" s="66"/>
    </row>
    <row r="91" spans="3:16" ht="30" customHeight="1">
      <c r="C91" s="414" t="s">
        <v>183</v>
      </c>
      <c r="D91" s="415"/>
      <c r="E91" s="416"/>
      <c r="F91" s="44">
        <f>'★基礎情報入力'!V107</f>
        <v>0</v>
      </c>
      <c r="G91" s="40" t="s">
        <v>102</v>
      </c>
      <c r="H91" s="60"/>
      <c r="I91" s="60"/>
      <c r="J91" s="45"/>
      <c r="K91" s="45"/>
      <c r="L91" s="64"/>
      <c r="M91" s="64"/>
      <c r="N91" s="64"/>
      <c r="O91" s="66"/>
      <c r="P91" s="66"/>
    </row>
    <row r="92" spans="3:16" ht="30" customHeight="1">
      <c r="C92" s="414" t="s">
        <v>184</v>
      </c>
      <c r="D92" s="415"/>
      <c r="E92" s="416"/>
      <c r="F92" s="38">
        <f>IF((F91&lt;=F90),F91,F90)</f>
        <v>0</v>
      </c>
      <c r="G92" s="39" t="s">
        <v>102</v>
      </c>
      <c r="H92" s="60"/>
      <c r="I92" s="60"/>
      <c r="J92" s="45"/>
      <c r="K92" s="45"/>
      <c r="L92" s="64"/>
      <c r="M92" s="64"/>
      <c r="N92" s="64"/>
      <c r="O92" s="66"/>
      <c r="P92" s="66"/>
    </row>
    <row r="93" spans="3:16" ht="30" customHeight="1">
      <c r="C93" s="59"/>
      <c r="D93" s="66"/>
      <c r="E93" s="66"/>
      <c r="F93" s="62"/>
      <c r="G93" s="63"/>
      <c r="H93" s="60"/>
      <c r="I93" s="60"/>
      <c r="J93" s="45"/>
      <c r="K93" s="45"/>
      <c r="L93" s="64"/>
      <c r="M93" s="64"/>
      <c r="N93" s="64"/>
      <c r="O93" s="66"/>
      <c r="P93" s="66"/>
    </row>
    <row r="94" spans="1:12" ht="30" customHeight="1">
      <c r="A94" s="79" t="s">
        <v>111</v>
      </c>
      <c r="H94" s="34"/>
      <c r="I94" s="34"/>
      <c r="J94" s="34"/>
      <c r="K94" s="34"/>
      <c r="L94" s="34"/>
    </row>
    <row r="95" spans="2:12" ht="15" customHeight="1">
      <c r="B95" s="101" t="s">
        <v>209</v>
      </c>
      <c r="H95" s="34"/>
      <c r="I95" s="34"/>
      <c r="J95" s="34"/>
      <c r="K95" s="34"/>
      <c r="L95" s="34"/>
    </row>
    <row r="96" spans="2:12" ht="15" customHeight="1">
      <c r="B96" s="101" t="s">
        <v>210</v>
      </c>
      <c r="H96" s="34"/>
      <c r="I96" s="34"/>
      <c r="J96" s="34"/>
      <c r="K96" s="34"/>
      <c r="L96" s="34"/>
    </row>
    <row r="97" spans="2:12" ht="15" customHeight="1">
      <c r="B97" s="80" t="s">
        <v>161</v>
      </c>
      <c r="H97" s="34"/>
      <c r="I97" s="34"/>
      <c r="J97" s="34"/>
      <c r="K97" s="34"/>
      <c r="L97" s="34"/>
    </row>
    <row r="98" ht="15" customHeight="1">
      <c r="B98" s="79" t="s">
        <v>113</v>
      </c>
    </row>
    <row r="99" ht="15" customHeight="1">
      <c r="B99" s="79" t="s">
        <v>114</v>
      </c>
    </row>
    <row r="100" ht="15" customHeight="1">
      <c r="B100" s="79" t="s">
        <v>115</v>
      </c>
    </row>
    <row r="101" ht="15" customHeight="1">
      <c r="B101" s="79" t="s">
        <v>116</v>
      </c>
    </row>
    <row r="102" ht="15" customHeight="1">
      <c r="B102" s="79" t="s">
        <v>117</v>
      </c>
    </row>
  </sheetData>
  <sheetProtection/>
  <mergeCells count="60">
    <mergeCell ref="D59:G59"/>
    <mergeCell ref="D68:G68"/>
    <mergeCell ref="D77:G77"/>
    <mergeCell ref="D86:G86"/>
    <mergeCell ref="D5:G5"/>
    <mergeCell ref="D14:G14"/>
    <mergeCell ref="D23:G23"/>
    <mergeCell ref="D32:G32"/>
    <mergeCell ref="D41:G41"/>
    <mergeCell ref="D50:G50"/>
    <mergeCell ref="C91:E91"/>
    <mergeCell ref="C92:E92"/>
    <mergeCell ref="C81:E81"/>
    <mergeCell ref="C82:E82"/>
    <mergeCell ref="C83:E83"/>
    <mergeCell ref="C88:E88"/>
    <mergeCell ref="C89:E89"/>
    <mergeCell ref="C90:E90"/>
    <mergeCell ref="C71:E71"/>
    <mergeCell ref="C72:E72"/>
    <mergeCell ref="C73:E73"/>
    <mergeCell ref="C74:E74"/>
    <mergeCell ref="C79:E79"/>
    <mergeCell ref="C80:E80"/>
    <mergeCell ref="C61:E61"/>
    <mergeCell ref="C62:E62"/>
    <mergeCell ref="C63:E63"/>
    <mergeCell ref="C64:E64"/>
    <mergeCell ref="C65:E65"/>
    <mergeCell ref="C70:E70"/>
    <mergeCell ref="C47:E47"/>
    <mergeCell ref="C52:E52"/>
    <mergeCell ref="C53:E53"/>
    <mergeCell ref="C54:E54"/>
    <mergeCell ref="C55:E55"/>
    <mergeCell ref="C56:E56"/>
    <mergeCell ref="C37:E37"/>
    <mergeCell ref="C38:E38"/>
    <mergeCell ref="C43:E43"/>
    <mergeCell ref="C44:E44"/>
    <mergeCell ref="C45:E45"/>
    <mergeCell ref="C46:E46"/>
    <mergeCell ref="C27:E27"/>
    <mergeCell ref="C28:E28"/>
    <mergeCell ref="C29:E29"/>
    <mergeCell ref="C34:E34"/>
    <mergeCell ref="C35:E35"/>
    <mergeCell ref="C36:E36"/>
    <mergeCell ref="C17:E17"/>
    <mergeCell ref="C18:E18"/>
    <mergeCell ref="C19:E19"/>
    <mergeCell ref="C20:E20"/>
    <mergeCell ref="C25:E25"/>
    <mergeCell ref="C26:E26"/>
    <mergeCell ref="C7:E7"/>
    <mergeCell ref="C8:E8"/>
    <mergeCell ref="C9:E9"/>
    <mergeCell ref="C10:E10"/>
    <mergeCell ref="C11:E11"/>
    <mergeCell ref="C16:E16"/>
  </mergeCells>
  <printOptions/>
  <pageMargins left="0.5118110236220472" right="0.11811023622047245" top="0.7480314960629921" bottom="0.5511811023622047" header="0.31496062992125984" footer="0.31496062992125984"/>
  <pageSetup horizontalDpi="600" verticalDpi="600" orientation="portrait" paperSize="9" scale="91" r:id="rId2"/>
  <rowBreaks count="3" manualBreakCount="3">
    <brk id="30" max="11" man="1"/>
    <brk id="57" max="11" man="1"/>
    <brk id="84" max="11" man="1"/>
  </rowBreaks>
  <colBreaks count="1" manualBreakCount="1">
    <brk id="13" max="30" man="1"/>
  </colBreaks>
  <drawing r:id="rId1"/>
</worksheet>
</file>

<file path=xl/worksheets/sheet22.xml><?xml version="1.0" encoding="utf-8"?>
<worksheet xmlns="http://schemas.openxmlformats.org/spreadsheetml/2006/main" xmlns:r="http://schemas.openxmlformats.org/officeDocument/2006/relationships">
  <sheetPr>
    <tabColor rgb="FF00B0F0"/>
  </sheetPr>
  <dimension ref="A1:F24"/>
  <sheetViews>
    <sheetView view="pageBreakPreview" zoomScaleSheetLayoutView="100" zoomScalePageLayoutView="0" workbookViewId="0" topLeftCell="A1">
      <selection activeCell="I14" sqref="I14"/>
    </sheetView>
  </sheetViews>
  <sheetFormatPr defaultColWidth="9.140625" defaultRowHeight="15"/>
  <cols>
    <col min="1" max="1" width="6.57421875" style="0" customWidth="1"/>
    <col min="2" max="2" width="10.57421875" style="0" customWidth="1"/>
    <col min="3" max="4" width="15.57421875" style="0" customWidth="1"/>
    <col min="5" max="5" width="12.57421875" style="0" customWidth="1"/>
    <col min="6" max="6" width="25.57421875" style="0" customWidth="1"/>
  </cols>
  <sheetData>
    <row r="1" ht="15">
      <c r="A1" t="s">
        <v>254</v>
      </c>
    </row>
    <row r="3" spans="1:6" ht="15">
      <c r="A3" s="181" t="s">
        <v>277</v>
      </c>
      <c r="B3" s="181"/>
      <c r="C3" s="181"/>
      <c r="D3" s="181"/>
      <c r="E3" s="181"/>
      <c r="F3" s="181"/>
    </row>
    <row r="4" spans="1:6" ht="15">
      <c r="A4" s="125"/>
      <c r="B4" s="125"/>
      <c r="C4" s="125"/>
      <c r="D4" s="125"/>
      <c r="E4" s="125"/>
      <c r="F4" s="125"/>
    </row>
    <row r="5" spans="1:6" ht="30" customHeight="1">
      <c r="A5" s="125"/>
      <c r="B5" s="125"/>
      <c r="C5" s="125"/>
      <c r="D5" s="125"/>
      <c r="E5" s="132" t="s">
        <v>16</v>
      </c>
      <c r="F5" s="133" t="s">
        <v>255</v>
      </c>
    </row>
    <row r="6" ht="18" customHeight="1">
      <c r="F6" s="129" t="s">
        <v>19</v>
      </c>
    </row>
    <row r="7" spans="1:6" ht="30" customHeight="1">
      <c r="A7" s="182" t="s">
        <v>256</v>
      </c>
      <c r="B7" s="182"/>
      <c r="C7" s="182"/>
      <c r="D7" s="126" t="s">
        <v>257</v>
      </c>
      <c r="E7" s="262" t="s">
        <v>15</v>
      </c>
      <c r="F7" s="264"/>
    </row>
    <row r="8" spans="1:6" ht="30" customHeight="1">
      <c r="A8" s="494" t="s">
        <v>258</v>
      </c>
      <c r="B8" s="183" t="s">
        <v>259</v>
      </c>
      <c r="C8" s="184"/>
      <c r="D8" s="50">
        <v>1435</v>
      </c>
      <c r="E8" s="236" t="s">
        <v>275</v>
      </c>
      <c r="F8" s="238"/>
    </row>
    <row r="9" spans="1:6" ht="30" customHeight="1">
      <c r="A9" s="494"/>
      <c r="B9" s="187"/>
      <c r="C9" s="188"/>
      <c r="D9" s="50"/>
      <c r="E9" s="236" t="s">
        <v>293</v>
      </c>
      <c r="F9" s="238"/>
    </row>
    <row r="10" spans="1:6" ht="30" customHeight="1">
      <c r="A10" s="494"/>
      <c r="B10" s="262" t="s">
        <v>260</v>
      </c>
      <c r="C10" s="264"/>
      <c r="D10" s="50">
        <v>286</v>
      </c>
      <c r="E10" s="236" t="s">
        <v>261</v>
      </c>
      <c r="F10" s="238"/>
    </row>
    <row r="11" spans="1:6" ht="30" customHeight="1">
      <c r="A11" s="494"/>
      <c r="B11" s="182" t="s">
        <v>262</v>
      </c>
      <c r="C11" s="182"/>
      <c r="D11" s="50"/>
      <c r="E11" s="236"/>
      <c r="F11" s="238"/>
    </row>
    <row r="12" spans="1:6" ht="30" customHeight="1">
      <c r="A12" s="494"/>
      <c r="B12" s="182" t="s">
        <v>263</v>
      </c>
      <c r="C12" s="182"/>
      <c r="D12" s="50">
        <f>SUM(D8:D11)</f>
        <v>1721</v>
      </c>
      <c r="E12" s="236"/>
      <c r="F12" s="238"/>
    </row>
    <row r="13" spans="1:6" ht="30" customHeight="1">
      <c r="A13" s="494" t="s">
        <v>264</v>
      </c>
      <c r="B13" s="182" t="s">
        <v>265</v>
      </c>
      <c r="C13" s="182"/>
      <c r="D13" s="50"/>
      <c r="E13" s="236"/>
      <c r="F13" s="238"/>
    </row>
    <row r="14" spans="1:6" ht="30" customHeight="1">
      <c r="A14" s="494"/>
      <c r="B14" s="182" t="s">
        <v>266</v>
      </c>
      <c r="C14" s="182"/>
      <c r="D14" s="50">
        <v>2152</v>
      </c>
      <c r="E14" s="236"/>
      <c r="F14" s="238"/>
    </row>
    <row r="15" spans="1:6" ht="30" customHeight="1">
      <c r="A15" s="494"/>
      <c r="B15" s="182" t="s">
        <v>262</v>
      </c>
      <c r="C15" s="182"/>
      <c r="D15" s="50"/>
      <c r="E15" s="236"/>
      <c r="F15" s="238"/>
    </row>
    <row r="16" spans="1:6" ht="30" customHeight="1">
      <c r="A16" s="494"/>
      <c r="B16" s="182" t="s">
        <v>263</v>
      </c>
      <c r="C16" s="182"/>
      <c r="D16" s="50">
        <f>SUM(D13:D15)</f>
        <v>2152</v>
      </c>
      <c r="E16" s="236"/>
      <c r="F16" s="238"/>
    </row>
    <row r="17" spans="1:6" ht="30" customHeight="1">
      <c r="A17" s="182" t="s">
        <v>267</v>
      </c>
      <c r="B17" s="182"/>
      <c r="C17" s="182"/>
      <c r="D17" s="50">
        <v>432</v>
      </c>
      <c r="E17" s="236"/>
      <c r="F17" s="238"/>
    </row>
    <row r="18" spans="1:6" ht="30" customHeight="1">
      <c r="A18" s="182" t="s">
        <v>262</v>
      </c>
      <c r="B18" s="182"/>
      <c r="C18" s="182"/>
      <c r="D18" s="50"/>
      <c r="E18" s="127"/>
      <c r="F18" s="128"/>
    </row>
    <row r="19" spans="1:6" ht="30" customHeight="1">
      <c r="A19" s="182" t="s">
        <v>125</v>
      </c>
      <c r="B19" s="182"/>
      <c r="C19" s="182"/>
      <c r="D19" s="50">
        <f>SUM(D16,D12,D17:D18)</f>
        <v>4305</v>
      </c>
      <c r="E19" s="236"/>
      <c r="F19" s="238"/>
    </row>
    <row r="21" spans="1:2" ht="13.5">
      <c r="A21" t="s">
        <v>241</v>
      </c>
      <c r="B21" t="s">
        <v>268</v>
      </c>
    </row>
    <row r="22" ht="13.5">
      <c r="B22" t="s">
        <v>269</v>
      </c>
    </row>
    <row r="23" ht="13.5">
      <c r="B23" t="s">
        <v>270</v>
      </c>
    </row>
    <row r="24" ht="13.5">
      <c r="B24" t="s">
        <v>271</v>
      </c>
    </row>
  </sheetData>
  <sheetProtection/>
  <mergeCells count="27">
    <mergeCell ref="B16:C16"/>
    <mergeCell ref="E16:F16"/>
    <mergeCell ref="A17:C17"/>
    <mergeCell ref="E17:F17"/>
    <mergeCell ref="A18:C18"/>
    <mergeCell ref="A19:C19"/>
    <mergeCell ref="E19:F19"/>
    <mergeCell ref="E11:F11"/>
    <mergeCell ref="B12:C12"/>
    <mergeCell ref="E12:F12"/>
    <mergeCell ref="A13:A16"/>
    <mergeCell ref="B13:C13"/>
    <mergeCell ref="E13:F13"/>
    <mergeCell ref="B14:C14"/>
    <mergeCell ref="E14:F14"/>
    <mergeCell ref="B15:C15"/>
    <mergeCell ref="E15:F15"/>
    <mergeCell ref="A3:F3"/>
    <mergeCell ref="A7:C7"/>
    <mergeCell ref="E7:F7"/>
    <mergeCell ref="A8:A12"/>
    <mergeCell ref="B8:C9"/>
    <mergeCell ref="E8:F8"/>
    <mergeCell ref="E9:F9"/>
    <mergeCell ref="B10:C10"/>
    <mergeCell ref="E10:F10"/>
    <mergeCell ref="B11:C1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I29"/>
  <sheetViews>
    <sheetView showZeros="0" view="pageBreakPreview" zoomScaleSheetLayoutView="100" zoomScalePageLayoutView="0" workbookViewId="0" topLeftCell="A1">
      <selection activeCell="E11" sqref="E11:F11"/>
    </sheetView>
  </sheetViews>
  <sheetFormatPr defaultColWidth="9.140625" defaultRowHeight="15"/>
  <cols>
    <col min="1" max="3" width="15.57421875" style="0" customWidth="1"/>
    <col min="4" max="4" width="10.57421875" style="0" customWidth="1"/>
    <col min="5" max="5" width="5.57421875" style="0" customWidth="1"/>
    <col min="6" max="6" width="15.57421875" style="0" customWidth="1"/>
    <col min="7" max="10" width="10.57421875" style="0" customWidth="1"/>
  </cols>
  <sheetData>
    <row r="1" ht="15">
      <c r="A1" t="s">
        <v>5</v>
      </c>
    </row>
    <row r="5" spans="4:5" ht="15">
      <c r="D5" s="181" t="s">
        <v>17</v>
      </c>
      <c r="E5" s="181"/>
    </row>
    <row r="6" spans="1:9" ht="15">
      <c r="A6" s="181" t="str">
        <f>CONCATENATE("　 平成",WIDECHAR('★基礎情報入力'!D3),"年度耐震対策緊急促進事業補助金交付　　　　　　　　　額表")</f>
        <v>　 平成２６年度耐震対策緊急促進事業補助金交付　　　　　　　　　額表</v>
      </c>
      <c r="B6" s="181"/>
      <c r="C6" s="181"/>
      <c r="D6" s="181"/>
      <c r="E6" s="181"/>
      <c r="F6" s="181"/>
      <c r="G6" s="1"/>
      <c r="H6" s="1"/>
      <c r="I6" s="1"/>
    </row>
    <row r="7" spans="4:5" ht="15">
      <c r="D7" s="181" t="s">
        <v>18</v>
      </c>
      <c r="E7" s="181"/>
    </row>
    <row r="10" spans="5:6" ht="15">
      <c r="E10" s="180">
        <f>'★基礎情報入力'!D4</f>
        <v>0</v>
      </c>
      <c r="F10" s="180"/>
    </row>
    <row r="11" spans="4:6" ht="15">
      <c r="D11" t="s">
        <v>16</v>
      </c>
      <c r="E11" s="512">
        <f>'★基礎情報入力'!D5</f>
        <v>0</v>
      </c>
      <c r="F11" s="512"/>
    </row>
    <row r="14" ht="15">
      <c r="F14" s="2" t="s">
        <v>19</v>
      </c>
    </row>
    <row r="15" spans="1:6" ht="15">
      <c r="A15" s="182" t="s">
        <v>11</v>
      </c>
      <c r="B15" s="182" t="s">
        <v>12</v>
      </c>
      <c r="C15" s="191" t="s">
        <v>13</v>
      </c>
      <c r="D15" s="183" t="s">
        <v>14</v>
      </c>
      <c r="E15" s="184"/>
      <c r="F15" s="182" t="s">
        <v>15</v>
      </c>
    </row>
    <row r="16" spans="1:6" ht="15">
      <c r="A16" s="182"/>
      <c r="B16" s="182"/>
      <c r="C16" s="191"/>
      <c r="D16" s="185"/>
      <c r="E16" s="186"/>
      <c r="F16" s="182"/>
    </row>
    <row r="17" spans="1:6" ht="15">
      <c r="A17" s="182"/>
      <c r="B17" s="182"/>
      <c r="C17" s="191"/>
      <c r="D17" s="185"/>
      <c r="E17" s="186"/>
      <c r="F17" s="182"/>
    </row>
    <row r="18" spans="1:6" ht="15">
      <c r="A18" s="182"/>
      <c r="B18" s="182"/>
      <c r="C18" s="191"/>
      <c r="D18" s="187"/>
      <c r="E18" s="188"/>
      <c r="F18" s="182"/>
    </row>
    <row r="19" spans="1:6" ht="79.5" customHeight="1">
      <c r="A19" s="4">
        <f>'★基礎情報入力'!D12</f>
        <v>0</v>
      </c>
      <c r="B19" s="4">
        <f>'★基礎情報入力'!D13</f>
        <v>0</v>
      </c>
      <c r="C19" s="119"/>
      <c r="D19" s="189">
        <f>'様式3'!D24</f>
        <v>0</v>
      </c>
      <c r="E19" s="190"/>
      <c r="F19" s="4"/>
    </row>
    <row r="27" ht="13.5">
      <c r="A27" t="s">
        <v>241</v>
      </c>
    </row>
    <row r="28" ht="13.5">
      <c r="A28" t="s">
        <v>244</v>
      </c>
    </row>
    <row r="29" ht="13.5">
      <c r="A29" t="s">
        <v>245</v>
      </c>
    </row>
  </sheetData>
  <sheetProtection/>
  <mergeCells count="11">
    <mergeCell ref="B15:B18"/>
    <mergeCell ref="F15:F18"/>
    <mergeCell ref="D15:E18"/>
    <mergeCell ref="D19:E19"/>
    <mergeCell ref="E11:F11"/>
    <mergeCell ref="E10:F10"/>
    <mergeCell ref="D5:E5"/>
    <mergeCell ref="D7:E7"/>
    <mergeCell ref="A6:F6"/>
    <mergeCell ref="C15:C18"/>
    <mergeCell ref="A15:A18"/>
  </mergeCells>
  <printOptions/>
  <pageMargins left="0.9055118110236221" right="0.7086614173228347" top="1.141732283464567" bottom="0.9448818897637796" header="0.31496062992125984" footer="0.31496062992125984"/>
  <pageSetup blackAndWhite="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L389"/>
  <sheetViews>
    <sheetView showZeros="0" view="pageBreakPreview" zoomScaleSheetLayoutView="100" zoomScalePageLayoutView="0" workbookViewId="0" topLeftCell="A1">
      <selection activeCell="M40" sqref="M40"/>
    </sheetView>
  </sheetViews>
  <sheetFormatPr defaultColWidth="8.57421875" defaultRowHeight="15"/>
  <sheetData>
    <row r="1" spans="1:11" ht="13.5">
      <c r="A1" s="14" t="s">
        <v>158</v>
      </c>
      <c r="B1" s="15"/>
      <c r="C1" s="15"/>
      <c r="D1" s="15"/>
      <c r="E1" s="15"/>
      <c r="F1" s="15"/>
      <c r="G1" s="15"/>
      <c r="H1" s="15"/>
      <c r="I1" s="15"/>
      <c r="J1" s="15"/>
      <c r="K1" s="16"/>
    </row>
    <row r="2" spans="1:11" ht="13.5">
      <c r="A2" s="17"/>
      <c r="B2" s="18"/>
      <c r="C2" s="18"/>
      <c r="D2" s="18"/>
      <c r="E2" s="18"/>
      <c r="F2" s="18"/>
      <c r="G2" s="18"/>
      <c r="H2" s="18"/>
      <c r="I2" s="18"/>
      <c r="J2" s="18"/>
      <c r="K2" s="19"/>
    </row>
    <row r="3" spans="1:11" ht="13.5">
      <c r="A3" s="17"/>
      <c r="B3" s="18"/>
      <c r="C3" s="18"/>
      <c r="D3" s="18"/>
      <c r="E3" s="18"/>
      <c r="F3" s="18"/>
      <c r="G3" s="18"/>
      <c r="H3" s="18"/>
      <c r="I3" s="18"/>
      <c r="J3" s="18"/>
      <c r="K3" s="19"/>
    </row>
    <row r="4" spans="1:11" ht="13.5">
      <c r="A4" s="17"/>
      <c r="B4" s="18"/>
      <c r="C4" s="18"/>
      <c r="D4" s="18"/>
      <c r="E4" s="18"/>
      <c r="F4" s="18"/>
      <c r="G4" s="18"/>
      <c r="H4" s="18"/>
      <c r="I4" s="18"/>
      <c r="J4" s="18"/>
      <c r="K4" s="19"/>
    </row>
    <row r="5" spans="1:11" ht="18.75">
      <c r="A5" s="228" t="s">
        <v>20</v>
      </c>
      <c r="B5" s="229"/>
      <c r="C5" s="229"/>
      <c r="D5" s="229"/>
      <c r="E5" s="229"/>
      <c r="F5" s="229"/>
      <c r="G5" s="229"/>
      <c r="H5" s="229"/>
      <c r="I5" s="229"/>
      <c r="J5" s="229"/>
      <c r="K5" s="230"/>
    </row>
    <row r="6" spans="1:11" ht="18.75">
      <c r="A6" s="20"/>
      <c r="B6" s="18"/>
      <c r="C6" s="18"/>
      <c r="D6" s="18"/>
      <c r="E6" s="18"/>
      <c r="F6" s="18"/>
      <c r="G6" s="18"/>
      <c r="H6" s="18"/>
      <c r="I6" s="18"/>
      <c r="J6" s="18"/>
      <c r="K6" s="19"/>
    </row>
    <row r="7" spans="1:11" ht="13.5">
      <c r="A7" s="17"/>
      <c r="B7" s="18"/>
      <c r="C7" s="18"/>
      <c r="D7" s="18"/>
      <c r="E7" s="18"/>
      <c r="F7" s="18"/>
      <c r="G7" s="18"/>
      <c r="H7" s="18"/>
      <c r="I7" s="18"/>
      <c r="J7" s="18"/>
      <c r="K7" s="19"/>
    </row>
    <row r="8" spans="1:11" ht="13.5">
      <c r="A8" s="17" t="s">
        <v>45</v>
      </c>
      <c r="B8" s="18"/>
      <c r="C8" s="18"/>
      <c r="D8" s="18"/>
      <c r="E8" s="18"/>
      <c r="F8" s="18"/>
      <c r="G8" s="18"/>
      <c r="H8" s="18"/>
      <c r="I8" s="18"/>
      <c r="J8" s="18"/>
      <c r="K8" s="19"/>
    </row>
    <row r="9" spans="1:11" ht="30" customHeight="1">
      <c r="A9" s="5" t="s">
        <v>21</v>
      </c>
      <c r="B9" s="136" t="str">
        <f>CONCATENATE('★基礎情報入力'!D4,"　　",'★基礎情報入力'!D5)</f>
        <v>　　</v>
      </c>
      <c r="C9" s="137"/>
      <c r="D9" s="137"/>
      <c r="E9" s="137"/>
      <c r="F9" s="137"/>
      <c r="G9" s="137"/>
      <c r="H9" s="137"/>
      <c r="I9" s="137"/>
      <c r="J9" s="137"/>
      <c r="K9" s="190"/>
    </row>
    <row r="10" spans="1:11" ht="13.5">
      <c r="A10" s="17"/>
      <c r="B10" s="18"/>
      <c r="C10" s="18"/>
      <c r="D10" s="18"/>
      <c r="E10" s="18"/>
      <c r="F10" s="18"/>
      <c r="G10" s="18"/>
      <c r="H10" s="18"/>
      <c r="I10" s="18"/>
      <c r="J10" s="18"/>
      <c r="K10" s="19"/>
    </row>
    <row r="11" spans="1:11" ht="13.5">
      <c r="A11" s="17" t="s">
        <v>279</v>
      </c>
      <c r="B11" s="18"/>
      <c r="C11" s="18"/>
      <c r="D11" s="18"/>
      <c r="E11" s="18"/>
      <c r="F11" s="18"/>
      <c r="G11" s="18"/>
      <c r="H11" s="18"/>
      <c r="I11" s="18"/>
      <c r="J11" s="18"/>
      <c r="K11" s="19"/>
    </row>
    <row r="12" spans="1:11" ht="30" customHeight="1">
      <c r="A12" s="219"/>
      <c r="B12" s="220"/>
      <c r="C12" s="18" t="s">
        <v>25</v>
      </c>
      <c r="D12" s="18"/>
      <c r="E12" s="18"/>
      <c r="F12" s="18"/>
      <c r="G12" s="18"/>
      <c r="H12" s="18"/>
      <c r="I12" s="18"/>
      <c r="J12" s="18"/>
      <c r="K12" s="19"/>
    </row>
    <row r="13" spans="1:11" ht="13.5">
      <c r="A13" s="17"/>
      <c r="B13" s="18"/>
      <c r="C13" s="18"/>
      <c r="D13" s="18"/>
      <c r="E13" s="18"/>
      <c r="F13" s="18"/>
      <c r="G13" s="18"/>
      <c r="H13" s="18"/>
      <c r="I13" s="18"/>
      <c r="J13" s="18"/>
      <c r="K13" s="19"/>
    </row>
    <row r="14" spans="1:11" ht="13.5">
      <c r="A14" s="17" t="s">
        <v>23</v>
      </c>
      <c r="B14" s="18"/>
      <c r="C14" s="18"/>
      <c r="D14" s="18"/>
      <c r="E14" s="18"/>
      <c r="F14" s="18"/>
      <c r="G14" s="18"/>
      <c r="H14" s="18"/>
      <c r="I14" s="18"/>
      <c r="J14" s="18"/>
      <c r="K14" s="19"/>
    </row>
    <row r="15" spans="1:11" ht="30" customHeight="1">
      <c r="A15" s="7" t="s">
        <v>24</v>
      </c>
      <c r="B15" s="221">
        <f>'★基礎情報入力'!D10</f>
        <v>0</v>
      </c>
      <c r="C15" s="222"/>
      <c r="D15" s="222"/>
      <c r="E15" s="222"/>
      <c r="F15" s="222"/>
      <c r="G15" s="222"/>
      <c r="H15" s="222"/>
      <c r="I15" s="222"/>
      <c r="J15" s="222"/>
      <c r="K15" s="223"/>
    </row>
    <row r="16" spans="1:11" ht="24.75" customHeight="1">
      <c r="A16" s="146" t="s">
        <v>43</v>
      </c>
      <c r="B16" s="221">
        <f>'★基礎情報入力'!D11</f>
        <v>0</v>
      </c>
      <c r="C16" s="222"/>
      <c r="D16" s="222"/>
      <c r="E16" s="222"/>
      <c r="F16" s="222"/>
      <c r="G16" s="222"/>
      <c r="H16" s="222"/>
      <c r="I16" s="222"/>
      <c r="J16" s="222"/>
      <c r="K16" s="223"/>
    </row>
    <row r="17" spans="1:11" ht="39.75" customHeight="1">
      <c r="A17" s="224"/>
      <c r="B17" s="225">
        <f>CONCATENATE('★基礎情報入力'!D12,'★基礎情報入力'!D13,'★基礎情報入力'!D14)</f>
      </c>
      <c r="C17" s="226"/>
      <c r="D17" s="226"/>
      <c r="E17" s="226"/>
      <c r="F17" s="226"/>
      <c r="G17" s="226"/>
      <c r="H17" s="226"/>
      <c r="I17" s="226"/>
      <c r="J17" s="226"/>
      <c r="K17" s="227"/>
    </row>
    <row r="18" spans="1:11" ht="30" customHeight="1">
      <c r="A18" s="7" t="s">
        <v>26</v>
      </c>
      <c r="B18" s="207">
        <f>B17</f>
      </c>
      <c r="C18" s="208"/>
      <c r="D18" s="208"/>
      <c r="E18" s="208"/>
      <c r="F18" s="208"/>
      <c r="G18" s="208"/>
      <c r="H18" s="208"/>
      <c r="I18" s="208"/>
      <c r="J18" s="208"/>
      <c r="K18" s="209"/>
    </row>
    <row r="19" spans="1:11" ht="13.5">
      <c r="A19" s="17" t="s">
        <v>27</v>
      </c>
      <c r="B19" s="18"/>
      <c r="C19" s="18"/>
      <c r="D19" s="18"/>
      <c r="E19" s="18"/>
      <c r="F19" s="18"/>
      <c r="G19" s="18"/>
      <c r="H19" s="18"/>
      <c r="I19" s="18"/>
      <c r="J19" s="18"/>
      <c r="K19" s="19"/>
    </row>
    <row r="20" spans="1:11" ht="13.5">
      <c r="A20" s="17"/>
      <c r="B20" s="18"/>
      <c r="C20" s="18"/>
      <c r="D20" s="18"/>
      <c r="E20" s="18"/>
      <c r="F20" s="18"/>
      <c r="G20" s="18"/>
      <c r="H20" s="18"/>
      <c r="I20" s="18"/>
      <c r="J20" s="18"/>
      <c r="K20" s="19"/>
    </row>
    <row r="21" spans="1:11" ht="39.75" customHeight="1">
      <c r="A21" s="7" t="s">
        <v>28</v>
      </c>
      <c r="B21" s="210"/>
      <c r="C21" s="211"/>
      <c r="D21" s="211"/>
      <c r="E21" s="211"/>
      <c r="F21" s="211"/>
      <c r="G21" s="211"/>
      <c r="H21" s="211"/>
      <c r="I21" s="211"/>
      <c r="J21" s="211"/>
      <c r="K21" s="212"/>
    </row>
    <row r="22" spans="1:11" ht="30" customHeight="1">
      <c r="A22" s="8" t="s">
        <v>29</v>
      </c>
      <c r="B22" s="213" t="s">
        <v>46</v>
      </c>
      <c r="C22" s="214"/>
      <c r="D22" s="214"/>
      <c r="E22" s="214"/>
      <c r="F22" s="12" t="s">
        <v>49</v>
      </c>
      <c r="G22" s="24"/>
      <c r="H22" s="12" t="s">
        <v>47</v>
      </c>
      <c r="I22" s="24"/>
      <c r="J22" s="10" t="s">
        <v>48</v>
      </c>
      <c r="K22" s="11"/>
    </row>
    <row r="23" spans="1:11" ht="30" customHeight="1">
      <c r="A23" s="8" t="s">
        <v>30</v>
      </c>
      <c r="B23" s="215">
        <f>'★基礎情報入力'!D15</f>
        <v>0</v>
      </c>
      <c r="C23" s="216"/>
      <c r="D23" s="9" t="s">
        <v>31</v>
      </c>
      <c r="E23" s="9"/>
      <c r="F23" s="9"/>
      <c r="G23" s="9"/>
      <c r="H23" s="9"/>
      <c r="I23" s="9"/>
      <c r="J23" s="9"/>
      <c r="K23" s="6"/>
    </row>
    <row r="24" spans="1:11" ht="30" customHeight="1">
      <c r="A24" s="5" t="s">
        <v>44</v>
      </c>
      <c r="B24" s="217" t="s">
        <v>53</v>
      </c>
      <c r="C24" s="218"/>
      <c r="D24" s="9" t="s">
        <v>32</v>
      </c>
      <c r="E24" s="9"/>
      <c r="F24" s="9"/>
      <c r="G24" s="9"/>
      <c r="H24" s="9"/>
      <c r="I24" s="9"/>
      <c r="J24" s="9"/>
      <c r="K24" s="6"/>
    </row>
    <row r="25" spans="1:11" ht="13.5">
      <c r="A25" s="17"/>
      <c r="B25" s="18"/>
      <c r="C25" s="18"/>
      <c r="D25" s="18"/>
      <c r="E25" s="18"/>
      <c r="F25" s="18"/>
      <c r="G25" s="18"/>
      <c r="H25" s="18"/>
      <c r="I25" s="18"/>
      <c r="J25" s="18"/>
      <c r="K25" s="19"/>
    </row>
    <row r="26" spans="1:11" ht="13.5">
      <c r="A26" s="17" t="s">
        <v>33</v>
      </c>
      <c r="B26" s="18"/>
      <c r="C26" s="18"/>
      <c r="D26" s="18"/>
      <c r="E26" s="18"/>
      <c r="F26" s="18"/>
      <c r="G26" s="18"/>
      <c r="H26" s="18"/>
      <c r="I26" s="18"/>
      <c r="J26" s="18"/>
      <c r="K26" s="19"/>
    </row>
    <row r="27" spans="1:11" ht="19.5" customHeight="1">
      <c r="A27" s="182" t="s">
        <v>34</v>
      </c>
      <c r="B27" s="182"/>
      <c r="C27" s="182"/>
      <c r="D27" s="182"/>
      <c r="E27" s="182" t="s">
        <v>51</v>
      </c>
      <c r="F27" s="182"/>
      <c r="G27" s="182"/>
      <c r="H27" s="182"/>
      <c r="I27" s="182" t="s">
        <v>52</v>
      </c>
      <c r="J27" s="182"/>
      <c r="K27" s="182"/>
    </row>
    <row r="28" spans="1:11" ht="30" customHeight="1">
      <c r="A28" s="202" t="s">
        <v>35</v>
      </c>
      <c r="B28" s="202"/>
      <c r="C28" s="202"/>
      <c r="D28" s="202"/>
      <c r="E28" s="203">
        <f>'様式3-1-1 ｲ（診断・要緊急安全確認）'!D8</f>
        <v>0</v>
      </c>
      <c r="F28" s="204"/>
      <c r="G28" s="205"/>
      <c r="H28" s="13" t="s">
        <v>50</v>
      </c>
      <c r="I28" s="206"/>
      <c r="J28" s="206"/>
      <c r="K28" s="206"/>
    </row>
    <row r="29" spans="1:11" ht="30" customHeight="1">
      <c r="A29" s="202" t="s">
        <v>36</v>
      </c>
      <c r="B29" s="202"/>
      <c r="C29" s="202"/>
      <c r="D29" s="202"/>
      <c r="E29" s="203">
        <f>'様式3-1-1 ｲ（診断・要緊急安全確認）'!C8</f>
        <v>1540</v>
      </c>
      <c r="F29" s="204"/>
      <c r="G29" s="205"/>
      <c r="H29" s="13" t="s">
        <v>50</v>
      </c>
      <c r="I29" s="206"/>
      <c r="J29" s="206"/>
      <c r="K29" s="206"/>
    </row>
    <row r="30" spans="1:11" ht="30" customHeight="1">
      <c r="A30" s="202" t="s">
        <v>110</v>
      </c>
      <c r="B30" s="202"/>
      <c r="C30" s="202"/>
      <c r="D30" s="202"/>
      <c r="E30" s="203">
        <f>'様式3-1-1 ｲ（診断・要緊急安全確認）'!F8</f>
        <v>0</v>
      </c>
      <c r="F30" s="204"/>
      <c r="G30" s="205"/>
      <c r="H30" s="13" t="s">
        <v>50</v>
      </c>
      <c r="I30" s="206"/>
      <c r="J30" s="206"/>
      <c r="K30" s="206"/>
    </row>
    <row r="31" spans="1:11" ht="30" customHeight="1">
      <c r="A31" s="202" t="s">
        <v>37</v>
      </c>
      <c r="B31" s="202"/>
      <c r="C31" s="202"/>
      <c r="D31" s="202"/>
      <c r="E31" s="203">
        <f>'様式3-1-1 ｲ（診断・要緊急安全確認）'!V8</f>
      </c>
      <c r="F31" s="204"/>
      <c r="G31" s="205"/>
      <c r="H31" s="13" t="s">
        <v>50</v>
      </c>
      <c r="I31" s="206"/>
      <c r="J31" s="206"/>
      <c r="K31" s="206"/>
    </row>
    <row r="32" spans="1:11" ht="13.5">
      <c r="A32" s="17" t="s">
        <v>38</v>
      </c>
      <c r="B32" s="18"/>
      <c r="C32" s="18"/>
      <c r="D32" s="18"/>
      <c r="E32" s="18"/>
      <c r="F32" s="18"/>
      <c r="G32" s="18"/>
      <c r="H32" s="18"/>
      <c r="I32" s="18"/>
      <c r="J32" s="18"/>
      <c r="K32" s="19"/>
    </row>
    <row r="33" spans="1:11" ht="13.5">
      <c r="A33" s="17"/>
      <c r="B33" s="18"/>
      <c r="C33" s="18"/>
      <c r="D33" s="18"/>
      <c r="E33" s="18"/>
      <c r="F33" s="18"/>
      <c r="G33" s="18"/>
      <c r="H33" s="18"/>
      <c r="I33" s="18"/>
      <c r="J33" s="18"/>
      <c r="K33" s="19"/>
    </row>
    <row r="34" spans="1:12" ht="13.5">
      <c r="A34" s="17" t="s">
        <v>39</v>
      </c>
      <c r="B34" s="18"/>
      <c r="C34" s="18"/>
      <c r="D34" s="18"/>
      <c r="E34" s="18"/>
      <c r="F34" s="18"/>
      <c r="G34" s="18"/>
      <c r="H34" s="18"/>
      <c r="I34" s="18"/>
      <c r="J34" s="18"/>
      <c r="K34" s="19"/>
      <c r="L34" t="s">
        <v>283</v>
      </c>
    </row>
    <row r="35" spans="1:12" ht="19.5" customHeight="1">
      <c r="A35" s="136" t="s">
        <v>40</v>
      </c>
      <c r="B35" s="137"/>
      <c r="C35" s="137"/>
      <c r="D35" s="190"/>
      <c r="E35" s="495" t="s">
        <v>280</v>
      </c>
      <c r="F35" s="496"/>
      <c r="G35" s="496"/>
      <c r="H35" s="496"/>
      <c r="I35" s="496"/>
      <c r="J35" s="497"/>
      <c r="K35" s="19"/>
      <c r="L35" t="s">
        <v>284</v>
      </c>
    </row>
    <row r="36" spans="1:11" ht="19.5" customHeight="1">
      <c r="A36" s="197" t="s">
        <v>41</v>
      </c>
      <c r="B36" s="198"/>
      <c r="C36" s="198"/>
      <c r="D36" s="166"/>
      <c r="E36" s="498" t="s">
        <v>281</v>
      </c>
      <c r="F36" s="499"/>
      <c r="G36" s="499"/>
      <c r="H36" s="499"/>
      <c r="I36" s="499"/>
      <c r="J36" s="500"/>
      <c r="K36" s="19"/>
    </row>
    <row r="37" spans="1:11" ht="39.75" customHeight="1">
      <c r="A37" s="199" t="s">
        <v>42</v>
      </c>
      <c r="B37" s="200"/>
      <c r="C37" s="200"/>
      <c r="D37" s="201"/>
      <c r="E37" s="501"/>
      <c r="F37" s="502"/>
      <c r="G37" s="502"/>
      <c r="H37" s="502"/>
      <c r="I37" s="502"/>
      <c r="J37" s="503"/>
      <c r="K37" s="19"/>
    </row>
    <row r="38" spans="1:11" ht="13.5">
      <c r="A38" s="192" t="s">
        <v>282</v>
      </c>
      <c r="B38" s="193"/>
      <c r="C38" s="193"/>
      <c r="D38" s="193"/>
      <c r="E38" s="193"/>
      <c r="F38" s="193"/>
      <c r="G38" s="193"/>
      <c r="H38" s="193"/>
      <c r="I38" s="193"/>
      <c r="J38" s="193"/>
      <c r="K38" s="194"/>
    </row>
    <row r="40" spans="1:11" ht="13.5">
      <c r="A40" s="14" t="s">
        <v>158</v>
      </c>
      <c r="B40" s="15"/>
      <c r="C40" s="15"/>
      <c r="D40" s="15"/>
      <c r="E40" s="15"/>
      <c r="F40" s="15"/>
      <c r="G40" s="15"/>
      <c r="H40" s="15"/>
      <c r="I40" s="15"/>
      <c r="J40" s="15"/>
      <c r="K40" s="16"/>
    </row>
    <row r="41" spans="1:11" ht="13.5">
      <c r="A41" s="17"/>
      <c r="B41" s="18"/>
      <c r="C41" s="18"/>
      <c r="D41" s="18"/>
      <c r="E41" s="18"/>
      <c r="F41" s="18"/>
      <c r="G41" s="18"/>
      <c r="H41" s="18"/>
      <c r="I41" s="18"/>
      <c r="J41" s="18"/>
      <c r="K41" s="19"/>
    </row>
    <row r="42" spans="1:11" ht="13.5">
      <c r="A42" s="17"/>
      <c r="B42" s="18"/>
      <c r="C42" s="18"/>
      <c r="D42" s="18"/>
      <c r="E42" s="18"/>
      <c r="F42" s="18"/>
      <c r="G42" s="18"/>
      <c r="H42" s="18"/>
      <c r="I42" s="18"/>
      <c r="J42" s="18"/>
      <c r="K42" s="19"/>
    </row>
    <row r="43" spans="1:11" ht="13.5">
      <c r="A43" s="17"/>
      <c r="B43" s="18"/>
      <c r="C43" s="18"/>
      <c r="D43" s="18"/>
      <c r="E43" s="18"/>
      <c r="F43" s="18"/>
      <c r="G43" s="18"/>
      <c r="H43" s="18"/>
      <c r="I43" s="18"/>
      <c r="J43" s="18"/>
      <c r="K43" s="19"/>
    </row>
    <row r="44" spans="1:11" ht="18.75">
      <c r="A44" s="228" t="s">
        <v>20</v>
      </c>
      <c r="B44" s="229"/>
      <c r="C44" s="229"/>
      <c r="D44" s="229"/>
      <c r="E44" s="229"/>
      <c r="F44" s="229"/>
      <c r="G44" s="229"/>
      <c r="H44" s="229"/>
      <c r="I44" s="229"/>
      <c r="J44" s="229"/>
      <c r="K44" s="230"/>
    </row>
    <row r="45" spans="1:11" ht="18.75">
      <c r="A45" s="20"/>
      <c r="B45" s="18"/>
      <c r="C45" s="18"/>
      <c r="D45" s="18"/>
      <c r="E45" s="18"/>
      <c r="F45" s="18"/>
      <c r="G45" s="18"/>
      <c r="H45" s="18"/>
      <c r="I45" s="18"/>
      <c r="J45" s="18"/>
      <c r="K45" s="19"/>
    </row>
    <row r="46" spans="1:11" ht="13.5">
      <c r="A46" s="17"/>
      <c r="B46" s="18"/>
      <c r="C46" s="18"/>
      <c r="D46" s="18"/>
      <c r="E46" s="18"/>
      <c r="F46" s="18"/>
      <c r="G46" s="18"/>
      <c r="H46" s="18"/>
      <c r="I46" s="18"/>
      <c r="J46" s="18"/>
      <c r="K46" s="19"/>
    </row>
    <row r="47" spans="1:11" ht="13.5">
      <c r="A47" s="17" t="s">
        <v>45</v>
      </c>
      <c r="B47" s="18"/>
      <c r="C47" s="18"/>
      <c r="D47" s="18"/>
      <c r="E47" s="18"/>
      <c r="F47" s="18"/>
      <c r="G47" s="18"/>
      <c r="H47" s="18"/>
      <c r="I47" s="18"/>
      <c r="J47" s="18"/>
      <c r="K47" s="19"/>
    </row>
    <row r="48" spans="1:11" ht="30" customHeight="1">
      <c r="A48" s="55" t="s">
        <v>21</v>
      </c>
      <c r="B48" s="136" t="str">
        <f>CONCATENATE('★基礎情報入力'!D4,"　　",'★基礎情報入力'!D5)</f>
        <v>　　</v>
      </c>
      <c r="C48" s="137"/>
      <c r="D48" s="137"/>
      <c r="E48" s="137"/>
      <c r="F48" s="137"/>
      <c r="G48" s="137"/>
      <c r="H48" s="137"/>
      <c r="I48" s="137"/>
      <c r="J48" s="137"/>
      <c r="K48" s="190"/>
    </row>
    <row r="49" spans="1:11" ht="13.5">
      <c r="A49" s="17"/>
      <c r="B49" s="18"/>
      <c r="C49" s="18"/>
      <c r="D49" s="18"/>
      <c r="E49" s="18"/>
      <c r="F49" s="18"/>
      <c r="G49" s="18"/>
      <c r="H49" s="18"/>
      <c r="I49" s="18"/>
      <c r="J49" s="18"/>
      <c r="K49" s="19"/>
    </row>
    <row r="50" spans="1:11" ht="13.5">
      <c r="A50" s="17" t="s">
        <v>22</v>
      </c>
      <c r="B50" s="18"/>
      <c r="C50" s="18"/>
      <c r="D50" s="18"/>
      <c r="E50" s="18"/>
      <c r="F50" s="18"/>
      <c r="G50" s="18"/>
      <c r="H50" s="18"/>
      <c r="I50" s="18"/>
      <c r="J50" s="18"/>
      <c r="K50" s="19"/>
    </row>
    <row r="51" spans="1:11" ht="30" customHeight="1">
      <c r="A51" s="219"/>
      <c r="B51" s="220"/>
      <c r="C51" s="18" t="s">
        <v>25</v>
      </c>
      <c r="D51" s="18"/>
      <c r="E51" s="18"/>
      <c r="F51" s="18"/>
      <c r="G51" s="18"/>
      <c r="H51" s="18"/>
      <c r="I51" s="18"/>
      <c r="J51" s="18"/>
      <c r="K51" s="19"/>
    </row>
    <row r="52" spans="1:11" ht="13.5">
      <c r="A52" s="17"/>
      <c r="B52" s="18"/>
      <c r="C52" s="18"/>
      <c r="D52" s="18"/>
      <c r="E52" s="18"/>
      <c r="F52" s="18"/>
      <c r="G52" s="18"/>
      <c r="H52" s="18"/>
      <c r="I52" s="18"/>
      <c r="J52" s="18"/>
      <c r="K52" s="19"/>
    </row>
    <row r="53" spans="1:11" ht="13.5">
      <c r="A53" s="17" t="s">
        <v>23</v>
      </c>
      <c r="B53" s="18"/>
      <c r="C53" s="18"/>
      <c r="D53" s="18"/>
      <c r="E53" s="18"/>
      <c r="F53" s="18"/>
      <c r="G53" s="18"/>
      <c r="H53" s="18"/>
      <c r="I53" s="18"/>
      <c r="J53" s="18"/>
      <c r="K53" s="19"/>
    </row>
    <row r="54" spans="1:11" ht="30" customHeight="1">
      <c r="A54" s="56" t="s">
        <v>24</v>
      </c>
      <c r="B54" s="221">
        <f>'★基礎情報入力'!D19</f>
        <v>0</v>
      </c>
      <c r="C54" s="222"/>
      <c r="D54" s="222"/>
      <c r="E54" s="222"/>
      <c r="F54" s="222"/>
      <c r="G54" s="222"/>
      <c r="H54" s="222"/>
      <c r="I54" s="222"/>
      <c r="J54" s="222"/>
      <c r="K54" s="223"/>
    </row>
    <row r="55" spans="1:11" ht="24.75" customHeight="1">
      <c r="A55" s="146" t="s">
        <v>43</v>
      </c>
      <c r="B55" s="221">
        <f>'★基礎情報入力'!D20</f>
        <v>0</v>
      </c>
      <c r="C55" s="222"/>
      <c r="D55" s="222"/>
      <c r="E55" s="222"/>
      <c r="F55" s="222"/>
      <c r="G55" s="222"/>
      <c r="H55" s="222"/>
      <c r="I55" s="222"/>
      <c r="J55" s="222"/>
      <c r="K55" s="223"/>
    </row>
    <row r="56" spans="1:11" ht="39.75" customHeight="1">
      <c r="A56" s="224"/>
      <c r="B56" s="225">
        <f>CONCATENATE('★基礎情報入力'!D21,'★基礎情報入力'!D22,'★基礎情報入力'!D23)</f>
      </c>
      <c r="C56" s="226"/>
      <c r="D56" s="226"/>
      <c r="E56" s="226"/>
      <c r="F56" s="226"/>
      <c r="G56" s="226"/>
      <c r="H56" s="226"/>
      <c r="I56" s="226"/>
      <c r="J56" s="226"/>
      <c r="K56" s="227"/>
    </row>
    <row r="57" spans="1:11" ht="30" customHeight="1">
      <c r="A57" s="56" t="s">
        <v>26</v>
      </c>
      <c r="B57" s="207">
        <f>B56</f>
      </c>
      <c r="C57" s="208"/>
      <c r="D57" s="208"/>
      <c r="E57" s="208"/>
      <c r="F57" s="208"/>
      <c r="G57" s="208"/>
      <c r="H57" s="208"/>
      <c r="I57" s="208"/>
      <c r="J57" s="208"/>
      <c r="K57" s="209"/>
    </row>
    <row r="58" spans="1:11" ht="13.5">
      <c r="A58" s="17" t="s">
        <v>27</v>
      </c>
      <c r="B58" s="18"/>
      <c r="C58" s="18"/>
      <c r="D58" s="18"/>
      <c r="E58" s="18"/>
      <c r="F58" s="18"/>
      <c r="G58" s="18"/>
      <c r="H58" s="18"/>
      <c r="I58" s="18"/>
      <c r="J58" s="18"/>
      <c r="K58" s="19"/>
    </row>
    <row r="59" spans="1:11" ht="13.5">
      <c r="A59" s="17"/>
      <c r="B59" s="18"/>
      <c r="C59" s="18"/>
      <c r="D59" s="18"/>
      <c r="E59" s="18"/>
      <c r="F59" s="18"/>
      <c r="G59" s="18"/>
      <c r="H59" s="18"/>
      <c r="I59" s="18"/>
      <c r="J59" s="18"/>
      <c r="K59" s="19"/>
    </row>
    <row r="60" spans="1:11" ht="39.75" customHeight="1">
      <c r="A60" s="56" t="s">
        <v>28</v>
      </c>
      <c r="B60" s="210"/>
      <c r="C60" s="211"/>
      <c r="D60" s="211"/>
      <c r="E60" s="211"/>
      <c r="F60" s="211"/>
      <c r="G60" s="211"/>
      <c r="H60" s="211"/>
      <c r="I60" s="211"/>
      <c r="J60" s="211"/>
      <c r="K60" s="212"/>
    </row>
    <row r="61" spans="1:11" ht="30" customHeight="1">
      <c r="A61" s="8" t="s">
        <v>29</v>
      </c>
      <c r="B61" s="213" t="s">
        <v>46</v>
      </c>
      <c r="C61" s="214"/>
      <c r="D61" s="214"/>
      <c r="E61" s="214"/>
      <c r="F61" s="57" t="s">
        <v>49</v>
      </c>
      <c r="G61" s="58"/>
      <c r="H61" s="57" t="s">
        <v>47</v>
      </c>
      <c r="I61" s="58"/>
      <c r="J61" s="10" t="s">
        <v>48</v>
      </c>
      <c r="K61" s="11"/>
    </row>
    <row r="62" spans="1:11" ht="30" customHeight="1">
      <c r="A62" s="8" t="s">
        <v>30</v>
      </c>
      <c r="B62" s="215">
        <f>'★基礎情報入力'!D24</f>
        <v>0</v>
      </c>
      <c r="C62" s="216"/>
      <c r="D62" s="9" t="s">
        <v>31</v>
      </c>
      <c r="E62" s="9"/>
      <c r="F62" s="9"/>
      <c r="G62" s="9"/>
      <c r="H62" s="9"/>
      <c r="I62" s="9"/>
      <c r="J62" s="9"/>
      <c r="K62" s="6"/>
    </row>
    <row r="63" spans="1:11" ht="30" customHeight="1">
      <c r="A63" s="55" t="s">
        <v>44</v>
      </c>
      <c r="B63" s="217" t="s">
        <v>53</v>
      </c>
      <c r="C63" s="218"/>
      <c r="D63" s="9" t="s">
        <v>32</v>
      </c>
      <c r="E63" s="9"/>
      <c r="F63" s="9"/>
      <c r="G63" s="9"/>
      <c r="H63" s="9"/>
      <c r="I63" s="9"/>
      <c r="J63" s="9"/>
      <c r="K63" s="6"/>
    </row>
    <row r="64" spans="1:11" ht="13.5">
      <c r="A64" s="17"/>
      <c r="B64" s="18"/>
      <c r="C64" s="18"/>
      <c r="D64" s="18"/>
      <c r="E64" s="18"/>
      <c r="F64" s="18"/>
      <c r="G64" s="18"/>
      <c r="H64" s="18"/>
      <c r="I64" s="18"/>
      <c r="J64" s="18"/>
      <c r="K64" s="19"/>
    </row>
    <row r="65" spans="1:11" ht="13.5">
      <c r="A65" s="17" t="s">
        <v>33</v>
      </c>
      <c r="B65" s="18"/>
      <c r="C65" s="18"/>
      <c r="D65" s="18"/>
      <c r="E65" s="18"/>
      <c r="F65" s="18"/>
      <c r="G65" s="18"/>
      <c r="H65" s="18"/>
      <c r="I65" s="18"/>
      <c r="J65" s="18"/>
      <c r="K65" s="19"/>
    </row>
    <row r="66" spans="1:11" ht="19.5" customHeight="1">
      <c r="A66" s="182" t="s">
        <v>34</v>
      </c>
      <c r="B66" s="182"/>
      <c r="C66" s="182"/>
      <c r="D66" s="182"/>
      <c r="E66" s="182" t="s">
        <v>51</v>
      </c>
      <c r="F66" s="182"/>
      <c r="G66" s="182"/>
      <c r="H66" s="182"/>
      <c r="I66" s="182" t="s">
        <v>52</v>
      </c>
      <c r="J66" s="182"/>
      <c r="K66" s="182"/>
    </row>
    <row r="67" spans="1:11" ht="30" customHeight="1">
      <c r="A67" s="202" t="s">
        <v>35</v>
      </c>
      <c r="B67" s="202"/>
      <c r="C67" s="202"/>
      <c r="D67" s="202"/>
      <c r="E67" s="203">
        <f>'様式3-1-1 ｲ（診断・要緊急安全確認）'!D10</f>
        <v>0</v>
      </c>
      <c r="F67" s="204"/>
      <c r="G67" s="205"/>
      <c r="H67" s="13" t="s">
        <v>50</v>
      </c>
      <c r="I67" s="206"/>
      <c r="J67" s="206"/>
      <c r="K67" s="206"/>
    </row>
    <row r="68" spans="1:11" ht="30" customHeight="1">
      <c r="A68" s="202" t="s">
        <v>36</v>
      </c>
      <c r="B68" s="202"/>
      <c r="C68" s="202"/>
      <c r="D68" s="202"/>
      <c r="E68" s="203">
        <f>'様式3-1-1 ｲ（診断・要緊急安全確認）'!C10</f>
        <v>1540</v>
      </c>
      <c r="F68" s="204"/>
      <c r="G68" s="205"/>
      <c r="H68" s="13" t="s">
        <v>50</v>
      </c>
      <c r="I68" s="206"/>
      <c r="J68" s="206"/>
      <c r="K68" s="206"/>
    </row>
    <row r="69" spans="1:11" ht="30" customHeight="1">
      <c r="A69" s="202" t="s">
        <v>110</v>
      </c>
      <c r="B69" s="202"/>
      <c r="C69" s="202"/>
      <c r="D69" s="202"/>
      <c r="E69" s="203">
        <f>'様式3-1-1 ｲ（診断・要緊急安全確認）'!F10</f>
        <v>0</v>
      </c>
      <c r="F69" s="204"/>
      <c r="G69" s="205"/>
      <c r="H69" s="13" t="s">
        <v>50</v>
      </c>
      <c r="I69" s="206"/>
      <c r="J69" s="206"/>
      <c r="K69" s="206"/>
    </row>
    <row r="70" spans="1:11" ht="30" customHeight="1">
      <c r="A70" s="202" t="s">
        <v>37</v>
      </c>
      <c r="B70" s="202"/>
      <c r="C70" s="202"/>
      <c r="D70" s="202"/>
      <c r="E70" s="203">
        <f>'様式3-1-1 ｲ（診断・要緊急安全確認）'!V10</f>
      </c>
      <c r="F70" s="204"/>
      <c r="G70" s="205"/>
      <c r="H70" s="13" t="s">
        <v>50</v>
      </c>
      <c r="I70" s="206"/>
      <c r="J70" s="206"/>
      <c r="K70" s="206"/>
    </row>
    <row r="71" spans="1:11" ht="13.5">
      <c r="A71" s="17" t="s">
        <v>38</v>
      </c>
      <c r="B71" s="18"/>
      <c r="C71" s="18"/>
      <c r="D71" s="18"/>
      <c r="E71" s="18"/>
      <c r="F71" s="18"/>
      <c r="G71" s="18"/>
      <c r="H71" s="18"/>
      <c r="I71" s="18"/>
      <c r="J71" s="18"/>
      <c r="K71" s="19"/>
    </row>
    <row r="72" spans="1:11" ht="13.5">
      <c r="A72" s="17"/>
      <c r="B72" s="18"/>
      <c r="C72" s="18"/>
      <c r="D72" s="18"/>
      <c r="E72" s="18"/>
      <c r="F72" s="18"/>
      <c r="G72" s="18"/>
      <c r="H72" s="18"/>
      <c r="I72" s="18"/>
      <c r="J72" s="18"/>
      <c r="K72" s="19"/>
    </row>
    <row r="73" spans="1:11" ht="13.5">
      <c r="A73" s="17" t="s">
        <v>39</v>
      </c>
      <c r="B73" s="18"/>
      <c r="C73" s="18"/>
      <c r="D73" s="18"/>
      <c r="E73" s="18"/>
      <c r="F73" s="18"/>
      <c r="G73" s="18"/>
      <c r="H73" s="18"/>
      <c r="I73" s="18"/>
      <c r="J73" s="18"/>
      <c r="K73" s="19"/>
    </row>
    <row r="74" spans="1:11" ht="19.5" customHeight="1">
      <c r="A74" s="136" t="s">
        <v>40</v>
      </c>
      <c r="B74" s="137"/>
      <c r="C74" s="137"/>
      <c r="D74" s="190"/>
      <c r="E74" s="495" t="s">
        <v>280</v>
      </c>
      <c r="F74" s="496"/>
      <c r="G74" s="496"/>
      <c r="H74" s="496"/>
      <c r="I74" s="496"/>
      <c r="J74" s="497"/>
      <c r="K74" s="19"/>
    </row>
    <row r="75" spans="1:11" ht="19.5" customHeight="1">
      <c r="A75" s="197" t="s">
        <v>41</v>
      </c>
      <c r="B75" s="198"/>
      <c r="C75" s="198"/>
      <c r="D75" s="166"/>
      <c r="E75" s="498" t="s">
        <v>281</v>
      </c>
      <c r="F75" s="499"/>
      <c r="G75" s="499"/>
      <c r="H75" s="499"/>
      <c r="I75" s="499"/>
      <c r="J75" s="500"/>
      <c r="K75" s="19"/>
    </row>
    <row r="76" spans="1:11" ht="39.75" customHeight="1">
      <c r="A76" s="199" t="s">
        <v>42</v>
      </c>
      <c r="B76" s="200"/>
      <c r="C76" s="200"/>
      <c r="D76" s="201"/>
      <c r="E76" s="501"/>
      <c r="F76" s="502"/>
      <c r="G76" s="502"/>
      <c r="H76" s="502"/>
      <c r="I76" s="502"/>
      <c r="J76" s="503"/>
      <c r="K76" s="19"/>
    </row>
    <row r="77" spans="1:11" ht="13.5">
      <c r="A77" s="192" t="s">
        <v>282</v>
      </c>
      <c r="B77" s="193"/>
      <c r="C77" s="193"/>
      <c r="D77" s="193"/>
      <c r="E77" s="193"/>
      <c r="F77" s="193"/>
      <c r="G77" s="193"/>
      <c r="H77" s="193"/>
      <c r="I77" s="193"/>
      <c r="J77" s="193"/>
      <c r="K77" s="194"/>
    </row>
    <row r="79" spans="1:11" ht="13.5">
      <c r="A79" s="14" t="s">
        <v>158</v>
      </c>
      <c r="B79" s="15"/>
      <c r="C79" s="15"/>
      <c r="D79" s="15"/>
      <c r="E79" s="15"/>
      <c r="F79" s="15"/>
      <c r="G79" s="15"/>
      <c r="H79" s="15"/>
      <c r="I79" s="15"/>
      <c r="J79" s="15"/>
      <c r="K79" s="16"/>
    </row>
    <row r="80" spans="1:11" ht="13.5">
      <c r="A80" s="17"/>
      <c r="B80" s="18"/>
      <c r="C80" s="18"/>
      <c r="D80" s="18"/>
      <c r="E80" s="18"/>
      <c r="F80" s="18"/>
      <c r="G80" s="18"/>
      <c r="H80" s="18"/>
      <c r="I80" s="18"/>
      <c r="J80" s="18"/>
      <c r="K80" s="19"/>
    </row>
    <row r="81" spans="1:11" ht="13.5">
      <c r="A81" s="17"/>
      <c r="B81" s="18"/>
      <c r="C81" s="18"/>
      <c r="D81" s="18"/>
      <c r="E81" s="18"/>
      <c r="F81" s="18"/>
      <c r="G81" s="18"/>
      <c r="H81" s="18"/>
      <c r="I81" s="18"/>
      <c r="J81" s="18"/>
      <c r="K81" s="19"/>
    </row>
    <row r="82" spans="1:11" ht="13.5">
      <c r="A82" s="17"/>
      <c r="B82" s="18"/>
      <c r="C82" s="18"/>
      <c r="D82" s="18"/>
      <c r="E82" s="18"/>
      <c r="F82" s="18"/>
      <c r="G82" s="18"/>
      <c r="H82" s="18"/>
      <c r="I82" s="18"/>
      <c r="J82" s="18"/>
      <c r="K82" s="19"/>
    </row>
    <row r="83" spans="1:11" ht="18.75">
      <c r="A83" s="228" t="s">
        <v>20</v>
      </c>
      <c r="B83" s="229"/>
      <c r="C83" s="229"/>
      <c r="D83" s="229"/>
      <c r="E83" s="229"/>
      <c r="F83" s="229"/>
      <c r="G83" s="229"/>
      <c r="H83" s="229"/>
      <c r="I83" s="229"/>
      <c r="J83" s="229"/>
      <c r="K83" s="230"/>
    </row>
    <row r="84" spans="1:11" ht="18.75">
      <c r="A84" s="20"/>
      <c r="B84" s="18"/>
      <c r="C84" s="18"/>
      <c r="D84" s="18"/>
      <c r="E84" s="18"/>
      <c r="F84" s="18"/>
      <c r="G84" s="18"/>
      <c r="H84" s="18"/>
      <c r="I84" s="18"/>
      <c r="J84" s="18"/>
      <c r="K84" s="19"/>
    </row>
    <row r="85" spans="1:11" ht="13.5">
      <c r="A85" s="17"/>
      <c r="B85" s="18"/>
      <c r="C85" s="18"/>
      <c r="D85" s="18"/>
      <c r="E85" s="18"/>
      <c r="F85" s="18"/>
      <c r="G85" s="18"/>
      <c r="H85" s="18"/>
      <c r="I85" s="18"/>
      <c r="J85" s="18"/>
      <c r="K85" s="19"/>
    </row>
    <row r="86" spans="1:11" ht="13.5">
      <c r="A86" s="17" t="s">
        <v>45</v>
      </c>
      <c r="B86" s="18"/>
      <c r="C86" s="18"/>
      <c r="D86" s="18"/>
      <c r="E86" s="18"/>
      <c r="F86" s="18"/>
      <c r="G86" s="18"/>
      <c r="H86" s="18"/>
      <c r="I86" s="18"/>
      <c r="J86" s="18"/>
      <c r="K86" s="19"/>
    </row>
    <row r="87" spans="1:11" ht="30" customHeight="1">
      <c r="A87" s="55" t="s">
        <v>21</v>
      </c>
      <c r="B87" s="136" t="str">
        <f>CONCATENATE('★基礎情報入力'!D4,"　　",'★基礎情報入力'!D5)</f>
        <v>　　</v>
      </c>
      <c r="C87" s="137"/>
      <c r="D87" s="137"/>
      <c r="E87" s="137"/>
      <c r="F87" s="137"/>
      <c r="G87" s="137"/>
      <c r="H87" s="137"/>
      <c r="I87" s="137"/>
      <c r="J87" s="137"/>
      <c r="K87" s="190"/>
    </row>
    <row r="88" spans="1:11" ht="13.5">
      <c r="A88" s="17"/>
      <c r="B88" s="18"/>
      <c r="C88" s="18"/>
      <c r="D88" s="18"/>
      <c r="E88" s="18"/>
      <c r="F88" s="18"/>
      <c r="G88" s="18"/>
      <c r="H88" s="18"/>
      <c r="I88" s="18"/>
      <c r="J88" s="18"/>
      <c r="K88" s="19"/>
    </row>
    <row r="89" spans="1:11" ht="13.5">
      <c r="A89" s="17" t="s">
        <v>22</v>
      </c>
      <c r="B89" s="18"/>
      <c r="C89" s="18"/>
      <c r="D89" s="18"/>
      <c r="E89" s="18"/>
      <c r="F89" s="18"/>
      <c r="G89" s="18"/>
      <c r="H89" s="18"/>
      <c r="I89" s="18"/>
      <c r="J89" s="18"/>
      <c r="K89" s="19"/>
    </row>
    <row r="90" spans="1:11" ht="30" customHeight="1">
      <c r="A90" s="219"/>
      <c r="B90" s="220"/>
      <c r="C90" s="18" t="s">
        <v>25</v>
      </c>
      <c r="D90" s="18"/>
      <c r="E90" s="18"/>
      <c r="F90" s="18"/>
      <c r="G90" s="18"/>
      <c r="H90" s="18"/>
      <c r="I90" s="18"/>
      <c r="J90" s="18"/>
      <c r="K90" s="19"/>
    </row>
    <row r="91" spans="1:11" ht="13.5">
      <c r="A91" s="17"/>
      <c r="B91" s="18"/>
      <c r="C91" s="18"/>
      <c r="D91" s="18"/>
      <c r="E91" s="18"/>
      <c r="F91" s="18"/>
      <c r="G91" s="18"/>
      <c r="H91" s="18"/>
      <c r="I91" s="18"/>
      <c r="J91" s="18"/>
      <c r="K91" s="19"/>
    </row>
    <row r="92" spans="1:11" ht="13.5">
      <c r="A92" s="17" t="s">
        <v>23</v>
      </c>
      <c r="B92" s="18"/>
      <c r="C92" s="18"/>
      <c r="D92" s="18"/>
      <c r="E92" s="18"/>
      <c r="F92" s="18"/>
      <c r="G92" s="18"/>
      <c r="H92" s="18"/>
      <c r="I92" s="18"/>
      <c r="J92" s="18"/>
      <c r="K92" s="19"/>
    </row>
    <row r="93" spans="1:11" ht="30" customHeight="1">
      <c r="A93" s="56" t="s">
        <v>24</v>
      </c>
      <c r="B93" s="221">
        <f>'★基礎情報入力'!D28</f>
        <v>0</v>
      </c>
      <c r="C93" s="222"/>
      <c r="D93" s="222"/>
      <c r="E93" s="222"/>
      <c r="F93" s="222"/>
      <c r="G93" s="222"/>
      <c r="H93" s="222"/>
      <c r="I93" s="222"/>
      <c r="J93" s="222"/>
      <c r="K93" s="223"/>
    </row>
    <row r="94" spans="1:11" ht="24.75" customHeight="1">
      <c r="A94" s="146" t="s">
        <v>43</v>
      </c>
      <c r="B94" s="221">
        <f>'★基礎情報入力'!D29</f>
        <v>0</v>
      </c>
      <c r="C94" s="222"/>
      <c r="D94" s="222"/>
      <c r="E94" s="222"/>
      <c r="F94" s="222"/>
      <c r="G94" s="222"/>
      <c r="H94" s="222"/>
      <c r="I94" s="222"/>
      <c r="J94" s="222"/>
      <c r="K94" s="223"/>
    </row>
    <row r="95" spans="1:11" ht="39.75" customHeight="1">
      <c r="A95" s="224"/>
      <c r="B95" s="225">
        <f>CONCATENATE('★基礎情報入力'!D30,'★基礎情報入力'!D31,'★基礎情報入力'!D32)</f>
      </c>
      <c r="C95" s="226"/>
      <c r="D95" s="226"/>
      <c r="E95" s="226"/>
      <c r="F95" s="226"/>
      <c r="G95" s="226"/>
      <c r="H95" s="226"/>
      <c r="I95" s="226"/>
      <c r="J95" s="226"/>
      <c r="K95" s="227"/>
    </row>
    <row r="96" spans="1:11" ht="30" customHeight="1">
      <c r="A96" s="56" t="s">
        <v>26</v>
      </c>
      <c r="B96" s="207">
        <f>B95</f>
      </c>
      <c r="C96" s="208"/>
      <c r="D96" s="208"/>
      <c r="E96" s="208"/>
      <c r="F96" s="208"/>
      <c r="G96" s="208"/>
      <c r="H96" s="208"/>
      <c r="I96" s="208"/>
      <c r="J96" s="208"/>
      <c r="K96" s="209"/>
    </row>
    <row r="97" spans="1:11" ht="13.5">
      <c r="A97" s="17" t="s">
        <v>27</v>
      </c>
      <c r="B97" s="18"/>
      <c r="C97" s="18"/>
      <c r="D97" s="18"/>
      <c r="E97" s="18"/>
      <c r="F97" s="18"/>
      <c r="G97" s="18"/>
      <c r="H97" s="18"/>
      <c r="I97" s="18"/>
      <c r="J97" s="18"/>
      <c r="K97" s="19"/>
    </row>
    <row r="98" spans="1:11" ht="13.5">
      <c r="A98" s="17"/>
      <c r="B98" s="18"/>
      <c r="C98" s="18"/>
      <c r="D98" s="18"/>
      <c r="E98" s="18"/>
      <c r="F98" s="18"/>
      <c r="G98" s="18"/>
      <c r="H98" s="18"/>
      <c r="I98" s="18"/>
      <c r="J98" s="18"/>
      <c r="K98" s="19"/>
    </row>
    <row r="99" spans="1:11" ht="39.75" customHeight="1">
      <c r="A99" s="56" t="s">
        <v>28</v>
      </c>
      <c r="B99" s="210"/>
      <c r="C99" s="211"/>
      <c r="D99" s="211"/>
      <c r="E99" s="211"/>
      <c r="F99" s="211"/>
      <c r="G99" s="211"/>
      <c r="H99" s="211"/>
      <c r="I99" s="211"/>
      <c r="J99" s="211"/>
      <c r="K99" s="212"/>
    </row>
    <row r="100" spans="1:11" ht="30" customHeight="1">
      <c r="A100" s="8" t="s">
        <v>29</v>
      </c>
      <c r="B100" s="213" t="s">
        <v>46</v>
      </c>
      <c r="C100" s="214"/>
      <c r="D100" s="214"/>
      <c r="E100" s="214"/>
      <c r="F100" s="57" t="s">
        <v>49</v>
      </c>
      <c r="G100" s="58"/>
      <c r="H100" s="57" t="s">
        <v>47</v>
      </c>
      <c r="I100" s="58"/>
      <c r="J100" s="10" t="s">
        <v>48</v>
      </c>
      <c r="K100" s="11"/>
    </row>
    <row r="101" spans="1:11" ht="30" customHeight="1">
      <c r="A101" s="8" t="s">
        <v>30</v>
      </c>
      <c r="B101" s="215">
        <f>'★基礎情報入力'!D33</f>
        <v>0</v>
      </c>
      <c r="C101" s="216"/>
      <c r="D101" s="9" t="s">
        <v>31</v>
      </c>
      <c r="E101" s="9"/>
      <c r="F101" s="9"/>
      <c r="G101" s="9"/>
      <c r="H101" s="9"/>
      <c r="I101" s="9"/>
      <c r="J101" s="9"/>
      <c r="K101" s="6"/>
    </row>
    <row r="102" spans="1:11" ht="30" customHeight="1">
      <c r="A102" s="55" t="s">
        <v>44</v>
      </c>
      <c r="B102" s="217" t="s">
        <v>53</v>
      </c>
      <c r="C102" s="218"/>
      <c r="D102" s="9" t="s">
        <v>32</v>
      </c>
      <c r="E102" s="9"/>
      <c r="F102" s="9"/>
      <c r="G102" s="9"/>
      <c r="H102" s="9"/>
      <c r="I102" s="9"/>
      <c r="J102" s="9"/>
      <c r="K102" s="6"/>
    </row>
    <row r="103" spans="1:11" ht="13.5">
      <c r="A103" s="17"/>
      <c r="B103" s="18"/>
      <c r="C103" s="18"/>
      <c r="D103" s="18"/>
      <c r="E103" s="18"/>
      <c r="F103" s="18"/>
      <c r="G103" s="18"/>
      <c r="H103" s="18"/>
      <c r="I103" s="18"/>
      <c r="J103" s="18"/>
      <c r="K103" s="19"/>
    </row>
    <row r="104" spans="1:11" ht="13.5">
      <c r="A104" s="17" t="s">
        <v>33</v>
      </c>
      <c r="B104" s="18"/>
      <c r="C104" s="18"/>
      <c r="D104" s="18"/>
      <c r="E104" s="18"/>
      <c r="F104" s="18"/>
      <c r="G104" s="18"/>
      <c r="H104" s="18"/>
      <c r="I104" s="18"/>
      <c r="J104" s="18"/>
      <c r="K104" s="19"/>
    </row>
    <row r="105" spans="1:11" ht="19.5" customHeight="1">
      <c r="A105" s="182" t="s">
        <v>34</v>
      </c>
      <c r="B105" s="182"/>
      <c r="C105" s="182"/>
      <c r="D105" s="182"/>
      <c r="E105" s="182" t="s">
        <v>51</v>
      </c>
      <c r="F105" s="182"/>
      <c r="G105" s="182"/>
      <c r="H105" s="182"/>
      <c r="I105" s="182" t="s">
        <v>52</v>
      </c>
      <c r="J105" s="182"/>
      <c r="K105" s="182"/>
    </row>
    <row r="106" spans="1:11" ht="30" customHeight="1">
      <c r="A106" s="202" t="s">
        <v>35</v>
      </c>
      <c r="B106" s="202"/>
      <c r="C106" s="202"/>
      <c r="D106" s="202"/>
      <c r="E106" s="203">
        <f>'様式3-1-1 ｲ（診断・要緊急安全確認）'!D12</f>
        <v>0</v>
      </c>
      <c r="F106" s="204"/>
      <c r="G106" s="205"/>
      <c r="H106" s="13" t="s">
        <v>50</v>
      </c>
      <c r="I106" s="206"/>
      <c r="J106" s="206"/>
      <c r="K106" s="206"/>
    </row>
    <row r="107" spans="1:11" ht="30" customHeight="1">
      <c r="A107" s="202" t="s">
        <v>36</v>
      </c>
      <c r="B107" s="202"/>
      <c r="C107" s="202"/>
      <c r="D107" s="202"/>
      <c r="E107" s="203">
        <f>'様式3-1-1 ｲ（診断・要緊急安全確認）'!C12</f>
        <v>1540</v>
      </c>
      <c r="F107" s="204"/>
      <c r="G107" s="205"/>
      <c r="H107" s="13" t="s">
        <v>50</v>
      </c>
      <c r="I107" s="206"/>
      <c r="J107" s="206"/>
      <c r="K107" s="206"/>
    </row>
    <row r="108" spans="1:11" ht="30" customHeight="1">
      <c r="A108" s="202" t="s">
        <v>110</v>
      </c>
      <c r="B108" s="202"/>
      <c r="C108" s="202"/>
      <c r="D108" s="202"/>
      <c r="E108" s="203">
        <f>'様式3-1-1 ｲ（診断・要緊急安全確認）'!F12</f>
        <v>0</v>
      </c>
      <c r="F108" s="204"/>
      <c r="G108" s="205"/>
      <c r="H108" s="13" t="s">
        <v>50</v>
      </c>
      <c r="I108" s="206"/>
      <c r="J108" s="206"/>
      <c r="K108" s="206"/>
    </row>
    <row r="109" spans="1:11" ht="30" customHeight="1">
      <c r="A109" s="202" t="s">
        <v>37</v>
      </c>
      <c r="B109" s="202"/>
      <c r="C109" s="202"/>
      <c r="D109" s="202"/>
      <c r="E109" s="203">
        <f>'様式3-1-1 ｲ（診断・要緊急安全確認）'!V12</f>
      </c>
      <c r="F109" s="204"/>
      <c r="G109" s="205"/>
      <c r="H109" s="13" t="s">
        <v>50</v>
      </c>
      <c r="I109" s="206"/>
      <c r="J109" s="206"/>
      <c r="K109" s="206"/>
    </row>
    <row r="110" spans="1:11" ht="13.5">
      <c r="A110" s="17" t="s">
        <v>38</v>
      </c>
      <c r="B110" s="18"/>
      <c r="C110" s="18"/>
      <c r="D110" s="18"/>
      <c r="E110" s="18"/>
      <c r="F110" s="18"/>
      <c r="G110" s="18"/>
      <c r="H110" s="18"/>
      <c r="I110" s="18"/>
      <c r="J110" s="18"/>
      <c r="K110" s="19"/>
    </row>
    <row r="111" spans="1:11" ht="13.5">
      <c r="A111" s="17"/>
      <c r="B111" s="18"/>
      <c r="C111" s="18"/>
      <c r="D111" s="18"/>
      <c r="E111" s="18"/>
      <c r="F111" s="18"/>
      <c r="G111" s="18"/>
      <c r="H111" s="18"/>
      <c r="I111" s="18"/>
      <c r="J111" s="18"/>
      <c r="K111" s="19"/>
    </row>
    <row r="112" spans="1:11" ht="13.5">
      <c r="A112" s="17" t="s">
        <v>39</v>
      </c>
      <c r="B112" s="18"/>
      <c r="C112" s="18"/>
      <c r="D112" s="18"/>
      <c r="E112" s="18"/>
      <c r="F112" s="18"/>
      <c r="G112" s="18"/>
      <c r="H112" s="18"/>
      <c r="I112" s="18"/>
      <c r="J112" s="18"/>
      <c r="K112" s="19"/>
    </row>
    <row r="113" spans="1:11" ht="19.5" customHeight="1">
      <c r="A113" s="136" t="s">
        <v>40</v>
      </c>
      <c r="B113" s="137"/>
      <c r="C113" s="137"/>
      <c r="D113" s="190"/>
      <c r="E113" s="495" t="s">
        <v>280</v>
      </c>
      <c r="F113" s="496"/>
      <c r="G113" s="496"/>
      <c r="H113" s="496"/>
      <c r="I113" s="496"/>
      <c r="J113" s="497"/>
      <c r="K113" s="19"/>
    </row>
    <row r="114" spans="1:11" ht="19.5" customHeight="1">
      <c r="A114" s="197" t="s">
        <v>41</v>
      </c>
      <c r="B114" s="198"/>
      <c r="C114" s="198"/>
      <c r="D114" s="166"/>
      <c r="E114" s="498" t="s">
        <v>281</v>
      </c>
      <c r="F114" s="499"/>
      <c r="G114" s="499"/>
      <c r="H114" s="499"/>
      <c r="I114" s="499"/>
      <c r="J114" s="500"/>
      <c r="K114" s="19"/>
    </row>
    <row r="115" spans="1:11" ht="39.75" customHeight="1">
      <c r="A115" s="199" t="s">
        <v>42</v>
      </c>
      <c r="B115" s="200"/>
      <c r="C115" s="200"/>
      <c r="D115" s="201"/>
      <c r="E115" s="501"/>
      <c r="F115" s="502"/>
      <c r="G115" s="502"/>
      <c r="H115" s="502"/>
      <c r="I115" s="502"/>
      <c r="J115" s="503"/>
      <c r="K115" s="19"/>
    </row>
    <row r="116" spans="1:11" ht="13.5">
      <c r="A116" s="192" t="s">
        <v>282</v>
      </c>
      <c r="B116" s="193"/>
      <c r="C116" s="193"/>
      <c r="D116" s="193"/>
      <c r="E116" s="193"/>
      <c r="F116" s="193"/>
      <c r="G116" s="193"/>
      <c r="H116" s="193"/>
      <c r="I116" s="193"/>
      <c r="J116" s="193"/>
      <c r="K116" s="194"/>
    </row>
    <row r="118" spans="1:11" ht="13.5">
      <c r="A118" s="14" t="s">
        <v>158</v>
      </c>
      <c r="B118" s="15"/>
      <c r="C118" s="15"/>
      <c r="D118" s="15"/>
      <c r="E118" s="15"/>
      <c r="F118" s="15"/>
      <c r="G118" s="15"/>
      <c r="H118" s="15"/>
      <c r="I118" s="15"/>
      <c r="J118" s="15"/>
      <c r="K118" s="16"/>
    </row>
    <row r="119" spans="1:11" ht="13.5">
      <c r="A119" s="17"/>
      <c r="B119" s="18"/>
      <c r="C119" s="18"/>
      <c r="D119" s="18"/>
      <c r="E119" s="18"/>
      <c r="F119" s="18"/>
      <c r="G119" s="18"/>
      <c r="H119" s="18"/>
      <c r="I119" s="18"/>
      <c r="J119" s="18"/>
      <c r="K119" s="19"/>
    </row>
    <row r="120" spans="1:11" ht="13.5">
      <c r="A120" s="17"/>
      <c r="B120" s="18"/>
      <c r="C120" s="18"/>
      <c r="D120" s="18"/>
      <c r="E120" s="18"/>
      <c r="F120" s="18"/>
      <c r="G120" s="18"/>
      <c r="H120" s="18"/>
      <c r="I120" s="18"/>
      <c r="J120" s="18"/>
      <c r="K120" s="19"/>
    </row>
    <row r="121" spans="1:11" ht="13.5">
      <c r="A121" s="17"/>
      <c r="B121" s="18"/>
      <c r="C121" s="18"/>
      <c r="D121" s="18"/>
      <c r="E121" s="18"/>
      <c r="F121" s="18"/>
      <c r="G121" s="18"/>
      <c r="H121" s="18"/>
      <c r="I121" s="18"/>
      <c r="J121" s="18"/>
      <c r="K121" s="19"/>
    </row>
    <row r="122" spans="1:11" ht="18.75">
      <c r="A122" s="228" t="s">
        <v>20</v>
      </c>
      <c r="B122" s="229"/>
      <c r="C122" s="229"/>
      <c r="D122" s="229"/>
      <c r="E122" s="229"/>
      <c r="F122" s="229"/>
      <c r="G122" s="229"/>
      <c r="H122" s="229"/>
      <c r="I122" s="229"/>
      <c r="J122" s="229"/>
      <c r="K122" s="230"/>
    </row>
    <row r="123" spans="1:11" ht="18.75">
      <c r="A123" s="20"/>
      <c r="B123" s="18"/>
      <c r="C123" s="18"/>
      <c r="D123" s="18"/>
      <c r="E123" s="18"/>
      <c r="F123" s="18"/>
      <c r="G123" s="18"/>
      <c r="H123" s="18"/>
      <c r="I123" s="18"/>
      <c r="J123" s="18"/>
      <c r="K123" s="19"/>
    </row>
    <row r="124" spans="1:11" ht="13.5">
      <c r="A124" s="17"/>
      <c r="B124" s="18"/>
      <c r="C124" s="18"/>
      <c r="D124" s="18"/>
      <c r="E124" s="18"/>
      <c r="F124" s="18"/>
      <c r="G124" s="18"/>
      <c r="H124" s="18"/>
      <c r="I124" s="18"/>
      <c r="J124" s="18"/>
      <c r="K124" s="19"/>
    </row>
    <row r="125" spans="1:11" ht="13.5">
      <c r="A125" s="17" t="s">
        <v>45</v>
      </c>
      <c r="B125" s="18"/>
      <c r="C125" s="18"/>
      <c r="D125" s="18"/>
      <c r="E125" s="18"/>
      <c r="F125" s="18"/>
      <c r="G125" s="18"/>
      <c r="H125" s="18"/>
      <c r="I125" s="18"/>
      <c r="J125" s="18"/>
      <c r="K125" s="19"/>
    </row>
    <row r="126" spans="1:11" ht="30" customHeight="1">
      <c r="A126" s="55" t="s">
        <v>21</v>
      </c>
      <c r="B126" s="136" t="str">
        <f>CONCATENATE('★基礎情報入力'!D4,"　　",'★基礎情報入力'!D5)</f>
        <v>　　</v>
      </c>
      <c r="C126" s="137"/>
      <c r="D126" s="137"/>
      <c r="E126" s="137"/>
      <c r="F126" s="137"/>
      <c r="G126" s="137"/>
      <c r="H126" s="137"/>
      <c r="I126" s="137"/>
      <c r="J126" s="137"/>
      <c r="K126" s="190"/>
    </row>
    <row r="127" spans="1:11" ht="13.5">
      <c r="A127" s="17"/>
      <c r="B127" s="18"/>
      <c r="C127" s="18"/>
      <c r="D127" s="18"/>
      <c r="E127" s="18"/>
      <c r="F127" s="18"/>
      <c r="G127" s="18"/>
      <c r="H127" s="18"/>
      <c r="I127" s="18"/>
      <c r="J127" s="18"/>
      <c r="K127" s="19"/>
    </row>
    <row r="128" spans="1:11" ht="13.5">
      <c r="A128" s="17" t="s">
        <v>22</v>
      </c>
      <c r="B128" s="18"/>
      <c r="C128" s="18"/>
      <c r="D128" s="18"/>
      <c r="E128" s="18"/>
      <c r="F128" s="18"/>
      <c r="G128" s="18"/>
      <c r="H128" s="18"/>
      <c r="I128" s="18"/>
      <c r="J128" s="18"/>
      <c r="K128" s="19"/>
    </row>
    <row r="129" spans="1:11" ht="30" customHeight="1">
      <c r="A129" s="219"/>
      <c r="B129" s="220"/>
      <c r="C129" s="18" t="s">
        <v>25</v>
      </c>
      <c r="D129" s="18"/>
      <c r="E129" s="18"/>
      <c r="F129" s="18"/>
      <c r="G129" s="18"/>
      <c r="H129" s="18"/>
      <c r="I129" s="18"/>
      <c r="J129" s="18"/>
      <c r="K129" s="19"/>
    </row>
    <row r="130" spans="1:11" ht="13.5">
      <c r="A130" s="17"/>
      <c r="B130" s="18"/>
      <c r="C130" s="18"/>
      <c r="D130" s="18"/>
      <c r="E130" s="18"/>
      <c r="F130" s="18"/>
      <c r="G130" s="18"/>
      <c r="H130" s="18"/>
      <c r="I130" s="18"/>
      <c r="J130" s="18"/>
      <c r="K130" s="19"/>
    </row>
    <row r="131" spans="1:11" ht="13.5">
      <c r="A131" s="17" t="s">
        <v>23</v>
      </c>
      <c r="B131" s="18"/>
      <c r="C131" s="18"/>
      <c r="D131" s="18"/>
      <c r="E131" s="18"/>
      <c r="F131" s="18"/>
      <c r="G131" s="18"/>
      <c r="H131" s="18"/>
      <c r="I131" s="18"/>
      <c r="J131" s="18"/>
      <c r="K131" s="19"/>
    </row>
    <row r="132" spans="1:11" ht="30" customHeight="1">
      <c r="A132" s="56" t="s">
        <v>24</v>
      </c>
      <c r="B132" s="221">
        <f>'★基礎情報入力'!D37</f>
        <v>0</v>
      </c>
      <c r="C132" s="222"/>
      <c r="D132" s="222"/>
      <c r="E132" s="222"/>
      <c r="F132" s="222"/>
      <c r="G132" s="222"/>
      <c r="H132" s="222"/>
      <c r="I132" s="222"/>
      <c r="J132" s="222"/>
      <c r="K132" s="223"/>
    </row>
    <row r="133" spans="1:11" ht="24.75" customHeight="1">
      <c r="A133" s="146" t="s">
        <v>43</v>
      </c>
      <c r="B133" s="221">
        <f>'★基礎情報入力'!D38</f>
        <v>0</v>
      </c>
      <c r="C133" s="222"/>
      <c r="D133" s="222"/>
      <c r="E133" s="222"/>
      <c r="F133" s="222"/>
      <c r="G133" s="222"/>
      <c r="H133" s="222"/>
      <c r="I133" s="222"/>
      <c r="J133" s="222"/>
      <c r="K133" s="223"/>
    </row>
    <row r="134" spans="1:11" ht="39.75" customHeight="1">
      <c r="A134" s="224"/>
      <c r="B134" s="225">
        <f>CONCATENATE('★基礎情報入力'!D39,'★基礎情報入力'!D40,'★基礎情報入力'!D41)</f>
      </c>
      <c r="C134" s="226"/>
      <c r="D134" s="226"/>
      <c r="E134" s="226"/>
      <c r="F134" s="226"/>
      <c r="G134" s="226"/>
      <c r="H134" s="226"/>
      <c r="I134" s="226"/>
      <c r="J134" s="226"/>
      <c r="K134" s="227"/>
    </row>
    <row r="135" spans="1:11" ht="30" customHeight="1">
      <c r="A135" s="56" t="s">
        <v>26</v>
      </c>
      <c r="B135" s="207">
        <f>B134</f>
      </c>
      <c r="C135" s="208"/>
      <c r="D135" s="208"/>
      <c r="E135" s="208"/>
      <c r="F135" s="208"/>
      <c r="G135" s="208"/>
      <c r="H135" s="208"/>
      <c r="I135" s="208"/>
      <c r="J135" s="208"/>
      <c r="K135" s="209"/>
    </row>
    <row r="136" spans="1:11" ht="13.5">
      <c r="A136" s="17" t="s">
        <v>27</v>
      </c>
      <c r="B136" s="18"/>
      <c r="C136" s="18"/>
      <c r="D136" s="18"/>
      <c r="E136" s="18"/>
      <c r="F136" s="18"/>
      <c r="G136" s="18"/>
      <c r="H136" s="18"/>
      <c r="I136" s="18"/>
      <c r="J136" s="18"/>
      <c r="K136" s="19"/>
    </row>
    <row r="137" spans="1:11" ht="13.5">
      <c r="A137" s="17"/>
      <c r="B137" s="18"/>
      <c r="C137" s="18"/>
      <c r="D137" s="18"/>
      <c r="E137" s="18"/>
      <c r="F137" s="18"/>
      <c r="G137" s="18"/>
      <c r="H137" s="18"/>
      <c r="I137" s="18"/>
      <c r="J137" s="18"/>
      <c r="K137" s="19"/>
    </row>
    <row r="138" spans="1:11" ht="39.75" customHeight="1">
      <c r="A138" s="56" t="s">
        <v>28</v>
      </c>
      <c r="B138" s="210"/>
      <c r="C138" s="211"/>
      <c r="D138" s="211"/>
      <c r="E138" s="211"/>
      <c r="F138" s="211"/>
      <c r="G138" s="211"/>
      <c r="H138" s="211"/>
      <c r="I138" s="211"/>
      <c r="J138" s="211"/>
      <c r="K138" s="212"/>
    </row>
    <row r="139" spans="1:11" ht="30" customHeight="1">
      <c r="A139" s="8" t="s">
        <v>29</v>
      </c>
      <c r="B139" s="213" t="s">
        <v>46</v>
      </c>
      <c r="C139" s="214"/>
      <c r="D139" s="214"/>
      <c r="E139" s="214"/>
      <c r="F139" s="57" t="s">
        <v>49</v>
      </c>
      <c r="G139" s="58"/>
      <c r="H139" s="57" t="s">
        <v>47</v>
      </c>
      <c r="I139" s="58"/>
      <c r="J139" s="10" t="s">
        <v>48</v>
      </c>
      <c r="K139" s="11"/>
    </row>
    <row r="140" spans="1:11" ht="30" customHeight="1">
      <c r="A140" s="8" t="s">
        <v>30</v>
      </c>
      <c r="B140" s="215">
        <f>'★基礎情報入力'!D42</f>
        <v>0</v>
      </c>
      <c r="C140" s="216"/>
      <c r="D140" s="9" t="s">
        <v>31</v>
      </c>
      <c r="E140" s="9"/>
      <c r="F140" s="9"/>
      <c r="G140" s="9"/>
      <c r="H140" s="9"/>
      <c r="I140" s="9"/>
      <c r="J140" s="9"/>
      <c r="K140" s="6"/>
    </row>
    <row r="141" spans="1:11" ht="30" customHeight="1">
      <c r="A141" s="55" t="s">
        <v>44</v>
      </c>
      <c r="B141" s="217" t="s">
        <v>53</v>
      </c>
      <c r="C141" s="218"/>
      <c r="D141" s="9" t="s">
        <v>32</v>
      </c>
      <c r="E141" s="9"/>
      <c r="F141" s="9"/>
      <c r="G141" s="9"/>
      <c r="H141" s="9"/>
      <c r="I141" s="9"/>
      <c r="J141" s="9"/>
      <c r="K141" s="6"/>
    </row>
    <row r="142" spans="1:11" ht="13.5">
      <c r="A142" s="17"/>
      <c r="B142" s="18"/>
      <c r="C142" s="18"/>
      <c r="D142" s="18"/>
      <c r="E142" s="18"/>
      <c r="F142" s="18"/>
      <c r="G142" s="18"/>
      <c r="H142" s="18"/>
      <c r="I142" s="18"/>
      <c r="J142" s="18"/>
      <c r="K142" s="19"/>
    </row>
    <row r="143" spans="1:11" ht="13.5">
      <c r="A143" s="17" t="s">
        <v>33</v>
      </c>
      <c r="B143" s="18"/>
      <c r="C143" s="18"/>
      <c r="D143" s="18"/>
      <c r="E143" s="18"/>
      <c r="F143" s="18"/>
      <c r="G143" s="18"/>
      <c r="H143" s="18"/>
      <c r="I143" s="18"/>
      <c r="J143" s="18"/>
      <c r="K143" s="19"/>
    </row>
    <row r="144" spans="1:11" ht="19.5" customHeight="1">
      <c r="A144" s="182" t="s">
        <v>34</v>
      </c>
      <c r="B144" s="182"/>
      <c r="C144" s="182"/>
      <c r="D144" s="182"/>
      <c r="E144" s="182" t="s">
        <v>51</v>
      </c>
      <c r="F144" s="182"/>
      <c r="G144" s="182"/>
      <c r="H144" s="182"/>
      <c r="I144" s="182" t="s">
        <v>52</v>
      </c>
      <c r="J144" s="182"/>
      <c r="K144" s="182"/>
    </row>
    <row r="145" spans="1:11" ht="30" customHeight="1">
      <c r="A145" s="202" t="s">
        <v>35</v>
      </c>
      <c r="B145" s="202"/>
      <c r="C145" s="202"/>
      <c r="D145" s="202"/>
      <c r="E145" s="203">
        <f>'様式3-1-1 ｲ（診断・要緊急安全確認）'!D14</f>
        <v>0</v>
      </c>
      <c r="F145" s="204"/>
      <c r="G145" s="205"/>
      <c r="H145" s="13" t="s">
        <v>50</v>
      </c>
      <c r="I145" s="206"/>
      <c r="J145" s="206"/>
      <c r="K145" s="206"/>
    </row>
    <row r="146" spans="1:11" ht="30" customHeight="1">
      <c r="A146" s="202" t="s">
        <v>36</v>
      </c>
      <c r="B146" s="202"/>
      <c r="C146" s="202"/>
      <c r="D146" s="202"/>
      <c r="E146" s="203">
        <f>'様式3-1-1 ｲ（診断・要緊急安全確認）'!C14</f>
        <v>1540</v>
      </c>
      <c r="F146" s="204"/>
      <c r="G146" s="205"/>
      <c r="H146" s="13" t="s">
        <v>50</v>
      </c>
      <c r="I146" s="206"/>
      <c r="J146" s="206"/>
      <c r="K146" s="206"/>
    </row>
    <row r="147" spans="1:11" ht="30" customHeight="1">
      <c r="A147" s="202" t="s">
        <v>110</v>
      </c>
      <c r="B147" s="202"/>
      <c r="C147" s="202"/>
      <c r="D147" s="202"/>
      <c r="E147" s="203">
        <f>'様式3-1-1 ｲ（診断・要緊急安全確認）'!F14</f>
        <v>0</v>
      </c>
      <c r="F147" s="204"/>
      <c r="G147" s="205"/>
      <c r="H147" s="13" t="s">
        <v>50</v>
      </c>
      <c r="I147" s="206"/>
      <c r="J147" s="206"/>
      <c r="K147" s="206"/>
    </row>
    <row r="148" spans="1:11" ht="30" customHeight="1">
      <c r="A148" s="202" t="s">
        <v>37</v>
      </c>
      <c r="B148" s="202"/>
      <c r="C148" s="202"/>
      <c r="D148" s="202"/>
      <c r="E148" s="203">
        <f>'様式3-1-1 ｲ（診断・要緊急安全確認）'!V14</f>
      </c>
      <c r="F148" s="204"/>
      <c r="G148" s="205"/>
      <c r="H148" s="13" t="s">
        <v>50</v>
      </c>
      <c r="I148" s="206"/>
      <c r="J148" s="206"/>
      <c r="K148" s="206"/>
    </row>
    <row r="149" spans="1:11" ht="13.5">
      <c r="A149" s="17" t="s">
        <v>38</v>
      </c>
      <c r="B149" s="18"/>
      <c r="C149" s="18"/>
      <c r="D149" s="18"/>
      <c r="E149" s="18"/>
      <c r="F149" s="18"/>
      <c r="G149" s="18"/>
      <c r="H149" s="18"/>
      <c r="I149" s="18"/>
      <c r="J149" s="18"/>
      <c r="K149" s="19"/>
    </row>
    <row r="150" spans="1:11" ht="13.5">
      <c r="A150" s="17"/>
      <c r="B150" s="18"/>
      <c r="C150" s="18"/>
      <c r="D150" s="18"/>
      <c r="E150" s="18"/>
      <c r="F150" s="18"/>
      <c r="G150" s="18"/>
      <c r="H150" s="18"/>
      <c r="I150" s="18"/>
      <c r="J150" s="18"/>
      <c r="K150" s="19"/>
    </row>
    <row r="151" spans="1:11" ht="13.5">
      <c r="A151" s="17" t="s">
        <v>39</v>
      </c>
      <c r="B151" s="18"/>
      <c r="C151" s="18"/>
      <c r="D151" s="18"/>
      <c r="E151" s="18"/>
      <c r="F151" s="18"/>
      <c r="G151" s="18"/>
      <c r="H151" s="18"/>
      <c r="I151" s="18"/>
      <c r="J151" s="18"/>
      <c r="K151" s="19"/>
    </row>
    <row r="152" spans="1:11" ht="19.5" customHeight="1">
      <c r="A152" s="136" t="s">
        <v>40</v>
      </c>
      <c r="B152" s="137"/>
      <c r="C152" s="137"/>
      <c r="D152" s="190"/>
      <c r="E152" s="495" t="s">
        <v>280</v>
      </c>
      <c r="F152" s="496"/>
      <c r="G152" s="496"/>
      <c r="H152" s="496"/>
      <c r="I152" s="496"/>
      <c r="J152" s="497"/>
      <c r="K152" s="19"/>
    </row>
    <row r="153" spans="1:11" ht="19.5" customHeight="1">
      <c r="A153" s="197" t="s">
        <v>41</v>
      </c>
      <c r="B153" s="198"/>
      <c r="C153" s="198"/>
      <c r="D153" s="166"/>
      <c r="E153" s="498" t="s">
        <v>281</v>
      </c>
      <c r="F153" s="499"/>
      <c r="G153" s="499"/>
      <c r="H153" s="499"/>
      <c r="I153" s="499"/>
      <c r="J153" s="500"/>
      <c r="K153" s="19"/>
    </row>
    <row r="154" spans="1:11" ht="39.75" customHeight="1">
      <c r="A154" s="199" t="s">
        <v>42</v>
      </c>
      <c r="B154" s="200"/>
      <c r="C154" s="200"/>
      <c r="D154" s="201"/>
      <c r="E154" s="501"/>
      <c r="F154" s="502"/>
      <c r="G154" s="502"/>
      <c r="H154" s="502"/>
      <c r="I154" s="502"/>
      <c r="J154" s="503"/>
      <c r="K154" s="19"/>
    </row>
    <row r="155" spans="1:11" ht="13.5">
      <c r="A155" s="192" t="s">
        <v>282</v>
      </c>
      <c r="B155" s="193"/>
      <c r="C155" s="193"/>
      <c r="D155" s="193"/>
      <c r="E155" s="193"/>
      <c r="F155" s="193"/>
      <c r="G155" s="193"/>
      <c r="H155" s="193"/>
      <c r="I155" s="193"/>
      <c r="J155" s="193"/>
      <c r="K155" s="194"/>
    </row>
    <row r="156" spans="1:11" ht="13.5">
      <c r="A156" s="17"/>
      <c r="B156" s="18"/>
      <c r="C156" s="18"/>
      <c r="D156" s="18"/>
      <c r="E156" s="18"/>
      <c r="F156" s="18"/>
      <c r="G156" s="18"/>
      <c r="H156" s="18"/>
      <c r="I156" s="18"/>
      <c r="J156" s="18"/>
      <c r="K156" s="19"/>
    </row>
    <row r="157" spans="1:11" ht="13.5">
      <c r="A157" s="14" t="s">
        <v>158</v>
      </c>
      <c r="B157" s="15"/>
      <c r="C157" s="15"/>
      <c r="D157" s="15"/>
      <c r="E157" s="15"/>
      <c r="F157" s="15"/>
      <c r="G157" s="15"/>
      <c r="H157" s="15"/>
      <c r="I157" s="15"/>
      <c r="J157" s="15"/>
      <c r="K157" s="16"/>
    </row>
    <row r="158" spans="1:11" ht="13.5">
      <c r="A158" s="17"/>
      <c r="B158" s="18"/>
      <c r="C158" s="18"/>
      <c r="D158" s="18"/>
      <c r="E158" s="18"/>
      <c r="F158" s="18"/>
      <c r="G158" s="18"/>
      <c r="H158" s="18"/>
      <c r="I158" s="18"/>
      <c r="J158" s="18"/>
      <c r="K158" s="19"/>
    </row>
    <row r="159" spans="1:11" ht="13.5">
      <c r="A159" s="17"/>
      <c r="B159" s="18"/>
      <c r="C159" s="18"/>
      <c r="D159" s="18"/>
      <c r="E159" s="18"/>
      <c r="F159" s="18"/>
      <c r="G159" s="18"/>
      <c r="H159" s="18"/>
      <c r="I159" s="18"/>
      <c r="J159" s="18"/>
      <c r="K159" s="19"/>
    </row>
    <row r="160" spans="1:11" ht="13.5">
      <c r="A160" s="17"/>
      <c r="B160" s="18"/>
      <c r="C160" s="18"/>
      <c r="D160" s="18"/>
      <c r="E160" s="18"/>
      <c r="F160" s="18"/>
      <c r="G160" s="18"/>
      <c r="H160" s="18"/>
      <c r="I160" s="18"/>
      <c r="J160" s="18"/>
      <c r="K160" s="19"/>
    </row>
    <row r="161" spans="1:11" ht="18.75">
      <c r="A161" s="228" t="s">
        <v>20</v>
      </c>
      <c r="B161" s="229"/>
      <c r="C161" s="229"/>
      <c r="D161" s="229"/>
      <c r="E161" s="229"/>
      <c r="F161" s="229"/>
      <c r="G161" s="229"/>
      <c r="H161" s="229"/>
      <c r="I161" s="229"/>
      <c r="J161" s="229"/>
      <c r="K161" s="230"/>
    </row>
    <row r="162" spans="1:11" ht="18.75">
      <c r="A162" s="20"/>
      <c r="B162" s="18"/>
      <c r="C162" s="18"/>
      <c r="D162" s="18"/>
      <c r="E162" s="18"/>
      <c r="F162" s="18"/>
      <c r="G162" s="18"/>
      <c r="H162" s="18"/>
      <c r="I162" s="18"/>
      <c r="J162" s="18"/>
      <c r="K162" s="19"/>
    </row>
    <row r="163" spans="1:11" ht="13.5">
      <c r="A163" s="17"/>
      <c r="B163" s="18"/>
      <c r="C163" s="18"/>
      <c r="D163" s="18"/>
      <c r="E163" s="18"/>
      <c r="F163" s="18"/>
      <c r="G163" s="18"/>
      <c r="H163" s="18"/>
      <c r="I163" s="18"/>
      <c r="J163" s="18"/>
      <c r="K163" s="19"/>
    </row>
    <row r="164" spans="1:11" ht="13.5">
      <c r="A164" s="17" t="s">
        <v>45</v>
      </c>
      <c r="B164" s="18"/>
      <c r="C164" s="18"/>
      <c r="D164" s="18"/>
      <c r="E164" s="18"/>
      <c r="F164" s="18"/>
      <c r="G164" s="18"/>
      <c r="H164" s="18"/>
      <c r="I164" s="18"/>
      <c r="J164" s="18"/>
      <c r="K164" s="19"/>
    </row>
    <row r="165" spans="1:11" ht="30" customHeight="1">
      <c r="A165" s="55" t="s">
        <v>21</v>
      </c>
      <c r="B165" s="136" t="str">
        <f>CONCATENATE('★基礎情報入力'!D4,"　　",'★基礎情報入力'!D5)</f>
        <v>　　</v>
      </c>
      <c r="C165" s="137"/>
      <c r="D165" s="137"/>
      <c r="E165" s="137"/>
      <c r="F165" s="137"/>
      <c r="G165" s="137"/>
      <c r="H165" s="137"/>
      <c r="I165" s="137"/>
      <c r="J165" s="137"/>
      <c r="K165" s="190"/>
    </row>
    <row r="166" spans="1:11" ht="13.5">
      <c r="A166" s="17"/>
      <c r="B166" s="18"/>
      <c r="C166" s="18"/>
      <c r="D166" s="18"/>
      <c r="E166" s="18"/>
      <c r="F166" s="18"/>
      <c r="G166" s="18"/>
      <c r="H166" s="18"/>
      <c r="I166" s="18"/>
      <c r="J166" s="18"/>
      <c r="K166" s="19"/>
    </row>
    <row r="167" spans="1:11" ht="13.5">
      <c r="A167" s="17" t="s">
        <v>22</v>
      </c>
      <c r="B167" s="18"/>
      <c r="C167" s="18"/>
      <c r="D167" s="18"/>
      <c r="E167" s="18"/>
      <c r="F167" s="18"/>
      <c r="G167" s="18"/>
      <c r="H167" s="18"/>
      <c r="I167" s="18"/>
      <c r="J167" s="18"/>
      <c r="K167" s="19"/>
    </row>
    <row r="168" spans="1:11" ht="30" customHeight="1">
      <c r="A168" s="219"/>
      <c r="B168" s="220"/>
      <c r="C168" s="18" t="s">
        <v>25</v>
      </c>
      <c r="D168" s="18"/>
      <c r="E168" s="18"/>
      <c r="F168" s="18"/>
      <c r="G168" s="18"/>
      <c r="H168" s="18"/>
      <c r="I168" s="18"/>
      <c r="J168" s="18"/>
      <c r="K168" s="19"/>
    </row>
    <row r="169" spans="1:11" ht="13.5">
      <c r="A169" s="17"/>
      <c r="B169" s="18"/>
      <c r="C169" s="18"/>
      <c r="D169" s="18"/>
      <c r="E169" s="18"/>
      <c r="F169" s="18"/>
      <c r="G169" s="18"/>
      <c r="H169" s="18"/>
      <c r="I169" s="18"/>
      <c r="J169" s="18"/>
      <c r="K169" s="19"/>
    </row>
    <row r="170" spans="1:11" ht="13.5">
      <c r="A170" s="17" t="s">
        <v>23</v>
      </c>
      <c r="B170" s="18"/>
      <c r="C170" s="18"/>
      <c r="D170" s="18"/>
      <c r="E170" s="18"/>
      <c r="F170" s="18"/>
      <c r="G170" s="18"/>
      <c r="H170" s="18"/>
      <c r="I170" s="18"/>
      <c r="J170" s="18"/>
      <c r="K170" s="19"/>
    </row>
    <row r="171" spans="1:11" ht="30" customHeight="1">
      <c r="A171" s="56" t="s">
        <v>24</v>
      </c>
      <c r="B171" s="221">
        <f>'★基礎情報入力'!D46</f>
        <v>0</v>
      </c>
      <c r="C171" s="222"/>
      <c r="D171" s="222"/>
      <c r="E171" s="222"/>
      <c r="F171" s="222"/>
      <c r="G171" s="222"/>
      <c r="H171" s="222"/>
      <c r="I171" s="222"/>
      <c r="J171" s="222"/>
      <c r="K171" s="223"/>
    </row>
    <row r="172" spans="1:11" ht="24.75" customHeight="1">
      <c r="A172" s="146" t="s">
        <v>43</v>
      </c>
      <c r="B172" s="221">
        <f>'★基礎情報入力'!D47</f>
        <v>0</v>
      </c>
      <c r="C172" s="222"/>
      <c r="D172" s="222"/>
      <c r="E172" s="222"/>
      <c r="F172" s="222"/>
      <c r="G172" s="222"/>
      <c r="H172" s="222"/>
      <c r="I172" s="222"/>
      <c r="J172" s="222"/>
      <c r="K172" s="223"/>
    </row>
    <row r="173" spans="1:11" ht="39.75" customHeight="1">
      <c r="A173" s="224"/>
      <c r="B173" s="225">
        <f>CONCATENATE('★基礎情報入力'!D48,'★基礎情報入力'!D49,'★基礎情報入力'!D50)</f>
      </c>
      <c r="C173" s="226"/>
      <c r="D173" s="226"/>
      <c r="E173" s="226"/>
      <c r="F173" s="226"/>
      <c r="G173" s="226"/>
      <c r="H173" s="226"/>
      <c r="I173" s="226"/>
      <c r="J173" s="226"/>
      <c r="K173" s="227"/>
    </row>
    <row r="174" spans="1:11" ht="30" customHeight="1">
      <c r="A174" s="56" t="s">
        <v>26</v>
      </c>
      <c r="B174" s="207">
        <f>B173</f>
      </c>
      <c r="C174" s="208"/>
      <c r="D174" s="208"/>
      <c r="E174" s="208"/>
      <c r="F174" s="208"/>
      <c r="G174" s="208"/>
      <c r="H174" s="208"/>
      <c r="I174" s="208"/>
      <c r="J174" s="208"/>
      <c r="K174" s="209"/>
    </row>
    <row r="175" spans="1:11" ht="13.5">
      <c r="A175" s="17" t="s">
        <v>27</v>
      </c>
      <c r="B175" s="18"/>
      <c r="C175" s="18"/>
      <c r="D175" s="18"/>
      <c r="E175" s="18"/>
      <c r="F175" s="18"/>
      <c r="G175" s="18"/>
      <c r="H175" s="18"/>
      <c r="I175" s="18"/>
      <c r="J175" s="18"/>
      <c r="K175" s="19"/>
    </row>
    <row r="176" spans="1:11" ht="13.5">
      <c r="A176" s="17"/>
      <c r="B176" s="18"/>
      <c r="C176" s="18"/>
      <c r="D176" s="18"/>
      <c r="E176" s="18"/>
      <c r="F176" s="18"/>
      <c r="G176" s="18"/>
      <c r="H176" s="18"/>
      <c r="I176" s="18"/>
      <c r="J176" s="18"/>
      <c r="K176" s="19"/>
    </row>
    <row r="177" spans="1:11" ht="39.75" customHeight="1">
      <c r="A177" s="56" t="s">
        <v>28</v>
      </c>
      <c r="B177" s="210"/>
      <c r="C177" s="211"/>
      <c r="D177" s="211"/>
      <c r="E177" s="211"/>
      <c r="F177" s="211"/>
      <c r="G177" s="211"/>
      <c r="H177" s="211"/>
      <c r="I177" s="211"/>
      <c r="J177" s="211"/>
      <c r="K177" s="212"/>
    </row>
    <row r="178" spans="1:11" ht="30" customHeight="1">
      <c r="A178" s="8" t="s">
        <v>29</v>
      </c>
      <c r="B178" s="213" t="s">
        <v>46</v>
      </c>
      <c r="C178" s="214"/>
      <c r="D178" s="214"/>
      <c r="E178" s="214"/>
      <c r="F178" s="57" t="s">
        <v>49</v>
      </c>
      <c r="G178" s="58"/>
      <c r="H178" s="57" t="s">
        <v>47</v>
      </c>
      <c r="I178" s="58"/>
      <c r="J178" s="10" t="s">
        <v>48</v>
      </c>
      <c r="K178" s="11"/>
    </row>
    <row r="179" spans="1:11" ht="30" customHeight="1">
      <c r="A179" s="8" t="s">
        <v>30</v>
      </c>
      <c r="B179" s="215">
        <f>'★基礎情報入力'!D51</f>
        <v>0</v>
      </c>
      <c r="C179" s="216"/>
      <c r="D179" s="9" t="s">
        <v>31</v>
      </c>
      <c r="E179" s="9"/>
      <c r="F179" s="9"/>
      <c r="G179" s="9"/>
      <c r="H179" s="9"/>
      <c r="I179" s="9"/>
      <c r="J179" s="9"/>
      <c r="K179" s="6"/>
    </row>
    <row r="180" spans="1:11" ht="30" customHeight="1">
      <c r="A180" s="55" t="s">
        <v>44</v>
      </c>
      <c r="B180" s="217" t="s">
        <v>53</v>
      </c>
      <c r="C180" s="218"/>
      <c r="D180" s="9" t="s">
        <v>32</v>
      </c>
      <c r="E180" s="9"/>
      <c r="F180" s="9"/>
      <c r="G180" s="9"/>
      <c r="H180" s="9"/>
      <c r="I180" s="9"/>
      <c r="J180" s="9"/>
      <c r="K180" s="6"/>
    </row>
    <row r="181" spans="1:11" ht="13.5">
      <c r="A181" s="17"/>
      <c r="B181" s="18"/>
      <c r="C181" s="18"/>
      <c r="D181" s="18"/>
      <c r="E181" s="18"/>
      <c r="F181" s="18"/>
      <c r="G181" s="18"/>
      <c r="H181" s="18"/>
      <c r="I181" s="18"/>
      <c r="J181" s="18"/>
      <c r="K181" s="19"/>
    </row>
    <row r="182" spans="1:11" ht="13.5">
      <c r="A182" s="17" t="s">
        <v>33</v>
      </c>
      <c r="B182" s="18"/>
      <c r="C182" s="18"/>
      <c r="D182" s="18"/>
      <c r="E182" s="18"/>
      <c r="F182" s="18"/>
      <c r="G182" s="18"/>
      <c r="H182" s="18"/>
      <c r="I182" s="18"/>
      <c r="J182" s="18"/>
      <c r="K182" s="19"/>
    </row>
    <row r="183" spans="1:11" ht="19.5" customHeight="1">
      <c r="A183" s="182" t="s">
        <v>34</v>
      </c>
      <c r="B183" s="182"/>
      <c r="C183" s="182"/>
      <c r="D183" s="182"/>
      <c r="E183" s="182" t="s">
        <v>51</v>
      </c>
      <c r="F183" s="182"/>
      <c r="G183" s="182"/>
      <c r="H183" s="182"/>
      <c r="I183" s="182" t="s">
        <v>52</v>
      </c>
      <c r="J183" s="182"/>
      <c r="K183" s="182"/>
    </row>
    <row r="184" spans="1:11" ht="30" customHeight="1">
      <c r="A184" s="202" t="s">
        <v>35</v>
      </c>
      <c r="B184" s="202"/>
      <c r="C184" s="202"/>
      <c r="D184" s="202"/>
      <c r="E184" s="203">
        <f>'様式3-1-1 ｲ（診断・要緊急安全確認）'!D16</f>
        <v>0</v>
      </c>
      <c r="F184" s="204"/>
      <c r="G184" s="205"/>
      <c r="H184" s="13" t="s">
        <v>50</v>
      </c>
      <c r="I184" s="206"/>
      <c r="J184" s="206"/>
      <c r="K184" s="206"/>
    </row>
    <row r="185" spans="1:11" ht="30" customHeight="1">
      <c r="A185" s="202" t="s">
        <v>36</v>
      </c>
      <c r="B185" s="202"/>
      <c r="C185" s="202"/>
      <c r="D185" s="202"/>
      <c r="E185" s="203">
        <f>'様式3-1-1 ｲ（診断・要緊急安全確認）'!C16</f>
        <v>1540</v>
      </c>
      <c r="F185" s="204"/>
      <c r="G185" s="205"/>
      <c r="H185" s="13" t="s">
        <v>50</v>
      </c>
      <c r="I185" s="206"/>
      <c r="J185" s="206"/>
      <c r="K185" s="206"/>
    </row>
    <row r="186" spans="1:11" ht="30" customHeight="1">
      <c r="A186" s="202" t="s">
        <v>110</v>
      </c>
      <c r="B186" s="202"/>
      <c r="C186" s="202"/>
      <c r="D186" s="202"/>
      <c r="E186" s="203">
        <f>'様式3-1-1 ｲ（診断・要緊急安全確認）'!F16</f>
        <v>0</v>
      </c>
      <c r="F186" s="204"/>
      <c r="G186" s="205"/>
      <c r="H186" s="13" t="s">
        <v>50</v>
      </c>
      <c r="I186" s="206"/>
      <c r="J186" s="206"/>
      <c r="K186" s="206"/>
    </row>
    <row r="187" spans="1:11" ht="30" customHeight="1">
      <c r="A187" s="202" t="s">
        <v>37</v>
      </c>
      <c r="B187" s="202"/>
      <c r="C187" s="202"/>
      <c r="D187" s="202"/>
      <c r="E187" s="203">
        <f>'様式3-1-1 ｲ（診断・要緊急安全確認）'!V16</f>
      </c>
      <c r="F187" s="204"/>
      <c r="G187" s="205"/>
      <c r="H187" s="13" t="s">
        <v>50</v>
      </c>
      <c r="I187" s="206"/>
      <c r="J187" s="206"/>
      <c r="K187" s="206"/>
    </row>
    <row r="188" spans="1:11" ht="13.5">
      <c r="A188" s="17" t="s">
        <v>38</v>
      </c>
      <c r="B188" s="18"/>
      <c r="C188" s="18"/>
      <c r="D188" s="18"/>
      <c r="E188" s="18"/>
      <c r="F188" s="18"/>
      <c r="G188" s="18"/>
      <c r="H188" s="18"/>
      <c r="I188" s="18"/>
      <c r="J188" s="18"/>
      <c r="K188" s="19"/>
    </row>
    <row r="189" spans="1:11" ht="13.5">
      <c r="A189" s="17"/>
      <c r="B189" s="18"/>
      <c r="C189" s="18"/>
      <c r="D189" s="18"/>
      <c r="E189" s="18"/>
      <c r="F189" s="18"/>
      <c r="G189" s="18"/>
      <c r="H189" s="18"/>
      <c r="I189" s="18"/>
      <c r="J189" s="18"/>
      <c r="K189" s="19"/>
    </row>
    <row r="190" spans="1:11" ht="13.5">
      <c r="A190" s="17" t="s">
        <v>39</v>
      </c>
      <c r="B190" s="18"/>
      <c r="C190" s="18"/>
      <c r="D190" s="18"/>
      <c r="E190" s="18"/>
      <c r="F190" s="18"/>
      <c r="G190" s="18"/>
      <c r="H190" s="18"/>
      <c r="I190" s="18"/>
      <c r="J190" s="18"/>
      <c r="K190" s="19"/>
    </row>
    <row r="191" spans="1:11" ht="19.5" customHeight="1">
      <c r="A191" s="136" t="s">
        <v>40</v>
      </c>
      <c r="B191" s="137"/>
      <c r="C191" s="137"/>
      <c r="D191" s="190"/>
      <c r="E191" s="495" t="s">
        <v>280</v>
      </c>
      <c r="F191" s="496"/>
      <c r="G191" s="496"/>
      <c r="H191" s="496"/>
      <c r="I191" s="496"/>
      <c r="J191" s="497"/>
      <c r="K191" s="19"/>
    </row>
    <row r="192" spans="1:11" ht="19.5" customHeight="1">
      <c r="A192" s="197" t="s">
        <v>41</v>
      </c>
      <c r="B192" s="198"/>
      <c r="C192" s="198"/>
      <c r="D192" s="166"/>
      <c r="E192" s="498" t="s">
        <v>281</v>
      </c>
      <c r="F192" s="499"/>
      <c r="G192" s="499"/>
      <c r="H192" s="499"/>
      <c r="I192" s="499"/>
      <c r="J192" s="500"/>
      <c r="K192" s="19"/>
    </row>
    <row r="193" spans="1:11" ht="39.75" customHeight="1">
      <c r="A193" s="199" t="s">
        <v>42</v>
      </c>
      <c r="B193" s="200"/>
      <c r="C193" s="200"/>
      <c r="D193" s="201"/>
      <c r="E193" s="501"/>
      <c r="F193" s="502"/>
      <c r="G193" s="502"/>
      <c r="H193" s="502"/>
      <c r="I193" s="502"/>
      <c r="J193" s="503"/>
      <c r="K193" s="19"/>
    </row>
    <row r="194" spans="1:11" ht="13.5">
      <c r="A194" s="192" t="s">
        <v>282</v>
      </c>
      <c r="B194" s="193"/>
      <c r="C194" s="193"/>
      <c r="D194" s="193"/>
      <c r="E194" s="193"/>
      <c r="F194" s="193"/>
      <c r="G194" s="193"/>
      <c r="H194" s="193"/>
      <c r="I194" s="193"/>
      <c r="J194" s="193"/>
      <c r="K194" s="194"/>
    </row>
    <row r="195" spans="1:11" ht="13.5">
      <c r="A195" s="17"/>
      <c r="B195" s="18"/>
      <c r="C195" s="18"/>
      <c r="D195" s="18"/>
      <c r="E195" s="18"/>
      <c r="F195" s="18"/>
      <c r="G195" s="18"/>
      <c r="H195" s="18"/>
      <c r="I195" s="18"/>
      <c r="J195" s="18"/>
      <c r="K195" s="19"/>
    </row>
    <row r="196" spans="1:11" ht="13.5">
      <c r="A196" s="14" t="s">
        <v>158</v>
      </c>
      <c r="B196" s="15"/>
      <c r="C196" s="15"/>
      <c r="D196" s="15"/>
      <c r="E196" s="15"/>
      <c r="F196" s="15"/>
      <c r="G196" s="15"/>
      <c r="H196" s="15"/>
      <c r="I196" s="15"/>
      <c r="J196" s="15"/>
      <c r="K196" s="16"/>
    </row>
    <row r="197" spans="1:11" ht="13.5">
      <c r="A197" s="17"/>
      <c r="B197" s="18"/>
      <c r="C197" s="18"/>
      <c r="D197" s="18"/>
      <c r="E197" s="18"/>
      <c r="F197" s="18"/>
      <c r="G197" s="18"/>
      <c r="H197" s="18"/>
      <c r="I197" s="18"/>
      <c r="J197" s="18"/>
      <c r="K197" s="19"/>
    </row>
    <row r="198" spans="1:11" ht="13.5">
      <c r="A198" s="17"/>
      <c r="B198" s="18"/>
      <c r="C198" s="18"/>
      <c r="D198" s="18"/>
      <c r="E198" s="18"/>
      <c r="F198" s="18"/>
      <c r="G198" s="18"/>
      <c r="H198" s="18"/>
      <c r="I198" s="18"/>
      <c r="J198" s="18"/>
      <c r="K198" s="19"/>
    </row>
    <row r="199" spans="1:11" ht="13.5">
      <c r="A199" s="17"/>
      <c r="B199" s="18"/>
      <c r="C199" s="18"/>
      <c r="D199" s="18"/>
      <c r="E199" s="18"/>
      <c r="F199" s="18"/>
      <c r="G199" s="18"/>
      <c r="H199" s="18"/>
      <c r="I199" s="18"/>
      <c r="J199" s="18"/>
      <c r="K199" s="19"/>
    </row>
    <row r="200" spans="1:11" ht="18.75">
      <c r="A200" s="228" t="s">
        <v>20</v>
      </c>
      <c r="B200" s="229"/>
      <c r="C200" s="229"/>
      <c r="D200" s="229"/>
      <c r="E200" s="229"/>
      <c r="F200" s="229"/>
      <c r="G200" s="229"/>
      <c r="H200" s="229"/>
      <c r="I200" s="229"/>
      <c r="J200" s="229"/>
      <c r="K200" s="230"/>
    </row>
    <row r="201" spans="1:11" ht="18.75">
      <c r="A201" s="20"/>
      <c r="B201" s="18"/>
      <c r="C201" s="18"/>
      <c r="D201" s="18"/>
      <c r="E201" s="18"/>
      <c r="F201" s="18"/>
      <c r="G201" s="18"/>
      <c r="H201" s="18"/>
      <c r="I201" s="18"/>
      <c r="J201" s="18"/>
      <c r="K201" s="19"/>
    </row>
    <row r="202" spans="1:11" ht="13.5">
      <c r="A202" s="17"/>
      <c r="B202" s="18"/>
      <c r="C202" s="18"/>
      <c r="D202" s="18"/>
      <c r="E202" s="18"/>
      <c r="F202" s="18"/>
      <c r="G202" s="18"/>
      <c r="H202" s="18"/>
      <c r="I202" s="18"/>
      <c r="J202" s="18"/>
      <c r="K202" s="19"/>
    </row>
    <row r="203" spans="1:11" ht="13.5">
      <c r="A203" s="17" t="s">
        <v>45</v>
      </c>
      <c r="B203" s="18"/>
      <c r="C203" s="18"/>
      <c r="D203" s="18"/>
      <c r="E203" s="18"/>
      <c r="F203" s="18"/>
      <c r="G203" s="18"/>
      <c r="H203" s="18"/>
      <c r="I203" s="18"/>
      <c r="J203" s="18"/>
      <c r="K203" s="19"/>
    </row>
    <row r="204" spans="1:11" ht="30" customHeight="1">
      <c r="A204" s="55" t="s">
        <v>21</v>
      </c>
      <c r="B204" s="136" t="str">
        <f>CONCATENATE('★基礎情報入力'!D4,"　　",'★基礎情報入力'!D5)</f>
        <v>　　</v>
      </c>
      <c r="C204" s="137"/>
      <c r="D204" s="137"/>
      <c r="E204" s="137"/>
      <c r="F204" s="137"/>
      <c r="G204" s="137"/>
      <c r="H204" s="137"/>
      <c r="I204" s="137"/>
      <c r="J204" s="137"/>
      <c r="K204" s="190"/>
    </row>
    <row r="205" spans="1:11" ht="13.5">
      <c r="A205" s="17"/>
      <c r="B205" s="18"/>
      <c r="C205" s="18"/>
      <c r="D205" s="18"/>
      <c r="E205" s="18"/>
      <c r="F205" s="18"/>
      <c r="G205" s="18"/>
      <c r="H205" s="18"/>
      <c r="I205" s="18"/>
      <c r="J205" s="18"/>
      <c r="K205" s="19"/>
    </row>
    <row r="206" spans="1:11" ht="13.5">
      <c r="A206" s="17" t="s">
        <v>22</v>
      </c>
      <c r="B206" s="18"/>
      <c r="C206" s="18"/>
      <c r="D206" s="18"/>
      <c r="E206" s="18"/>
      <c r="F206" s="18"/>
      <c r="G206" s="18"/>
      <c r="H206" s="18"/>
      <c r="I206" s="18"/>
      <c r="J206" s="18"/>
      <c r="K206" s="19"/>
    </row>
    <row r="207" spans="1:11" ht="30" customHeight="1">
      <c r="A207" s="219"/>
      <c r="B207" s="220"/>
      <c r="C207" s="18" t="s">
        <v>25</v>
      </c>
      <c r="D207" s="18"/>
      <c r="E207" s="18"/>
      <c r="F207" s="18"/>
      <c r="G207" s="18"/>
      <c r="H207" s="18"/>
      <c r="I207" s="18"/>
      <c r="J207" s="18"/>
      <c r="K207" s="19"/>
    </row>
    <row r="208" spans="1:11" ht="13.5">
      <c r="A208" s="17"/>
      <c r="B208" s="18"/>
      <c r="C208" s="18"/>
      <c r="D208" s="18"/>
      <c r="E208" s="18"/>
      <c r="F208" s="18"/>
      <c r="G208" s="18"/>
      <c r="H208" s="18"/>
      <c r="I208" s="18"/>
      <c r="J208" s="18"/>
      <c r="K208" s="19"/>
    </row>
    <row r="209" spans="1:11" ht="13.5">
      <c r="A209" s="17" t="s">
        <v>23</v>
      </c>
      <c r="B209" s="18"/>
      <c r="C209" s="18"/>
      <c r="D209" s="18"/>
      <c r="E209" s="18"/>
      <c r="F209" s="18"/>
      <c r="G209" s="18"/>
      <c r="H209" s="18"/>
      <c r="I209" s="18"/>
      <c r="J209" s="18"/>
      <c r="K209" s="19"/>
    </row>
    <row r="210" spans="1:11" ht="30" customHeight="1">
      <c r="A210" s="56" t="s">
        <v>24</v>
      </c>
      <c r="B210" s="221">
        <f>'★基礎情報入力'!D55</f>
        <v>0</v>
      </c>
      <c r="C210" s="222"/>
      <c r="D210" s="222"/>
      <c r="E210" s="222"/>
      <c r="F210" s="222"/>
      <c r="G210" s="222"/>
      <c r="H210" s="222"/>
      <c r="I210" s="222"/>
      <c r="J210" s="222"/>
      <c r="K210" s="223"/>
    </row>
    <row r="211" spans="1:11" ht="24.75" customHeight="1">
      <c r="A211" s="146" t="s">
        <v>43</v>
      </c>
      <c r="B211" s="221">
        <f>'★基礎情報入力'!D56</f>
        <v>0</v>
      </c>
      <c r="C211" s="222"/>
      <c r="D211" s="222"/>
      <c r="E211" s="222"/>
      <c r="F211" s="222"/>
      <c r="G211" s="222"/>
      <c r="H211" s="222"/>
      <c r="I211" s="222"/>
      <c r="J211" s="222"/>
      <c r="K211" s="223"/>
    </row>
    <row r="212" spans="1:11" ht="39.75" customHeight="1">
      <c r="A212" s="224"/>
      <c r="B212" s="225">
        <f>CONCATENATE('★基礎情報入力'!D57,'★基礎情報入力'!D58,'★基礎情報入力'!D59)</f>
      </c>
      <c r="C212" s="226"/>
      <c r="D212" s="226"/>
      <c r="E212" s="226"/>
      <c r="F212" s="226"/>
      <c r="G212" s="226"/>
      <c r="H212" s="226"/>
      <c r="I212" s="226"/>
      <c r="J212" s="226"/>
      <c r="K212" s="227"/>
    </row>
    <row r="213" spans="1:11" ht="30" customHeight="1">
      <c r="A213" s="56" t="s">
        <v>26</v>
      </c>
      <c r="B213" s="207">
        <f>B212</f>
      </c>
      <c r="C213" s="208"/>
      <c r="D213" s="208"/>
      <c r="E213" s="208"/>
      <c r="F213" s="208"/>
      <c r="G213" s="208"/>
      <c r="H213" s="208"/>
      <c r="I213" s="208"/>
      <c r="J213" s="208"/>
      <c r="K213" s="209"/>
    </row>
    <row r="214" spans="1:11" ht="13.5">
      <c r="A214" s="17" t="s">
        <v>27</v>
      </c>
      <c r="B214" s="18"/>
      <c r="C214" s="18"/>
      <c r="D214" s="18"/>
      <c r="E214" s="18"/>
      <c r="F214" s="18"/>
      <c r="G214" s="18"/>
      <c r="H214" s="18"/>
      <c r="I214" s="18"/>
      <c r="J214" s="18"/>
      <c r="K214" s="19"/>
    </row>
    <row r="215" spans="1:11" ht="13.5">
      <c r="A215" s="17"/>
      <c r="B215" s="18"/>
      <c r="C215" s="18"/>
      <c r="D215" s="18"/>
      <c r="E215" s="18"/>
      <c r="F215" s="18"/>
      <c r="G215" s="18"/>
      <c r="H215" s="18"/>
      <c r="I215" s="18"/>
      <c r="J215" s="18"/>
      <c r="K215" s="19"/>
    </row>
    <row r="216" spans="1:11" ht="39.75" customHeight="1">
      <c r="A216" s="56" t="s">
        <v>28</v>
      </c>
      <c r="B216" s="210"/>
      <c r="C216" s="211"/>
      <c r="D216" s="211"/>
      <c r="E216" s="211"/>
      <c r="F216" s="211"/>
      <c r="G216" s="211"/>
      <c r="H216" s="211"/>
      <c r="I216" s="211"/>
      <c r="J216" s="211"/>
      <c r="K216" s="212"/>
    </row>
    <row r="217" spans="1:11" ht="30" customHeight="1">
      <c r="A217" s="8" t="s">
        <v>29</v>
      </c>
      <c r="B217" s="213" t="s">
        <v>46</v>
      </c>
      <c r="C217" s="214"/>
      <c r="D217" s="214"/>
      <c r="E217" s="214"/>
      <c r="F217" s="57" t="s">
        <v>49</v>
      </c>
      <c r="G217" s="58"/>
      <c r="H217" s="57" t="s">
        <v>47</v>
      </c>
      <c r="I217" s="58"/>
      <c r="J217" s="10" t="s">
        <v>48</v>
      </c>
      <c r="K217" s="11"/>
    </row>
    <row r="218" spans="1:11" ht="30" customHeight="1">
      <c r="A218" s="8" t="s">
        <v>30</v>
      </c>
      <c r="B218" s="215">
        <f>'★基礎情報入力'!D60</f>
        <v>0</v>
      </c>
      <c r="C218" s="216"/>
      <c r="D218" s="9" t="s">
        <v>31</v>
      </c>
      <c r="E218" s="9"/>
      <c r="F218" s="9"/>
      <c r="G218" s="9"/>
      <c r="H218" s="9"/>
      <c r="I218" s="9"/>
      <c r="J218" s="9"/>
      <c r="K218" s="6"/>
    </row>
    <row r="219" spans="1:11" ht="30" customHeight="1">
      <c r="A219" s="55" t="s">
        <v>44</v>
      </c>
      <c r="B219" s="217" t="s">
        <v>53</v>
      </c>
      <c r="C219" s="218"/>
      <c r="D219" s="9" t="s">
        <v>32</v>
      </c>
      <c r="E219" s="9"/>
      <c r="F219" s="9"/>
      <c r="G219" s="9"/>
      <c r="H219" s="9"/>
      <c r="I219" s="9"/>
      <c r="J219" s="9"/>
      <c r="K219" s="6"/>
    </row>
    <row r="220" spans="1:11" ht="13.5">
      <c r="A220" s="17"/>
      <c r="B220" s="18"/>
      <c r="C220" s="18"/>
      <c r="D220" s="18"/>
      <c r="E220" s="18"/>
      <c r="F220" s="18"/>
      <c r="G220" s="18"/>
      <c r="H220" s="18"/>
      <c r="I220" s="18"/>
      <c r="J220" s="18"/>
      <c r="K220" s="19"/>
    </row>
    <row r="221" spans="1:11" ht="13.5">
      <c r="A221" s="17" t="s">
        <v>33</v>
      </c>
      <c r="B221" s="18"/>
      <c r="C221" s="18"/>
      <c r="D221" s="18"/>
      <c r="E221" s="18"/>
      <c r="F221" s="18"/>
      <c r="G221" s="18"/>
      <c r="H221" s="18"/>
      <c r="I221" s="18"/>
      <c r="J221" s="18"/>
      <c r="K221" s="19"/>
    </row>
    <row r="222" spans="1:11" ht="19.5" customHeight="1">
      <c r="A222" s="182" t="s">
        <v>34</v>
      </c>
      <c r="B222" s="182"/>
      <c r="C222" s="182"/>
      <c r="D222" s="182"/>
      <c r="E222" s="182" t="s">
        <v>51</v>
      </c>
      <c r="F222" s="182"/>
      <c r="G222" s="182"/>
      <c r="H222" s="182"/>
      <c r="I222" s="182" t="s">
        <v>52</v>
      </c>
      <c r="J222" s="182"/>
      <c r="K222" s="182"/>
    </row>
    <row r="223" spans="1:11" ht="30" customHeight="1">
      <c r="A223" s="202" t="s">
        <v>35</v>
      </c>
      <c r="B223" s="202"/>
      <c r="C223" s="202"/>
      <c r="D223" s="202"/>
      <c r="E223" s="203">
        <f>'様式3-1-1 ｲ（診断・要緊急安全確認）'!D18</f>
        <v>0</v>
      </c>
      <c r="F223" s="204"/>
      <c r="G223" s="205"/>
      <c r="H223" s="13" t="s">
        <v>50</v>
      </c>
      <c r="I223" s="206"/>
      <c r="J223" s="206"/>
      <c r="K223" s="206"/>
    </row>
    <row r="224" spans="1:11" ht="30" customHeight="1">
      <c r="A224" s="202" t="s">
        <v>36</v>
      </c>
      <c r="B224" s="202"/>
      <c r="C224" s="202"/>
      <c r="D224" s="202"/>
      <c r="E224" s="203">
        <f>'様式3-1-1 ｲ（診断・要緊急安全確認）'!C18</f>
        <v>1540</v>
      </c>
      <c r="F224" s="204"/>
      <c r="G224" s="205"/>
      <c r="H224" s="13" t="s">
        <v>50</v>
      </c>
      <c r="I224" s="206"/>
      <c r="J224" s="206"/>
      <c r="K224" s="206"/>
    </row>
    <row r="225" spans="1:11" ht="30" customHeight="1">
      <c r="A225" s="202" t="s">
        <v>110</v>
      </c>
      <c r="B225" s="202"/>
      <c r="C225" s="202"/>
      <c r="D225" s="202"/>
      <c r="E225" s="203">
        <f>'様式3-1-1 ｲ（診断・要緊急安全確認）'!F18</f>
        <v>0</v>
      </c>
      <c r="F225" s="204"/>
      <c r="G225" s="205"/>
      <c r="H225" s="13" t="s">
        <v>50</v>
      </c>
      <c r="I225" s="206"/>
      <c r="J225" s="206"/>
      <c r="K225" s="206"/>
    </row>
    <row r="226" spans="1:11" ht="30" customHeight="1">
      <c r="A226" s="202" t="s">
        <v>37</v>
      </c>
      <c r="B226" s="202"/>
      <c r="C226" s="202"/>
      <c r="D226" s="202"/>
      <c r="E226" s="203">
        <f>'様式3-1-1 ｲ（診断・要緊急安全確認）'!V18</f>
      </c>
      <c r="F226" s="204"/>
      <c r="G226" s="205"/>
      <c r="H226" s="13" t="s">
        <v>50</v>
      </c>
      <c r="I226" s="206"/>
      <c r="J226" s="206"/>
      <c r="K226" s="206"/>
    </row>
    <row r="227" spans="1:11" ht="13.5">
      <c r="A227" s="17" t="s">
        <v>38</v>
      </c>
      <c r="B227" s="18"/>
      <c r="C227" s="18"/>
      <c r="D227" s="18"/>
      <c r="E227" s="18"/>
      <c r="F227" s="18"/>
      <c r="G227" s="18"/>
      <c r="H227" s="18"/>
      <c r="I227" s="18"/>
      <c r="J227" s="18"/>
      <c r="K227" s="19"/>
    </row>
    <row r="228" spans="1:11" ht="13.5">
      <c r="A228" s="17"/>
      <c r="B228" s="18"/>
      <c r="C228" s="18"/>
      <c r="D228" s="18"/>
      <c r="E228" s="18"/>
      <c r="F228" s="18"/>
      <c r="G228" s="18"/>
      <c r="H228" s="18"/>
      <c r="I228" s="18"/>
      <c r="J228" s="18"/>
      <c r="K228" s="19"/>
    </row>
    <row r="229" spans="1:11" ht="13.5">
      <c r="A229" s="17" t="s">
        <v>39</v>
      </c>
      <c r="B229" s="18"/>
      <c r="C229" s="18"/>
      <c r="D229" s="18"/>
      <c r="E229" s="18"/>
      <c r="F229" s="18"/>
      <c r="G229" s="18"/>
      <c r="H229" s="18"/>
      <c r="I229" s="18"/>
      <c r="J229" s="18"/>
      <c r="K229" s="19"/>
    </row>
    <row r="230" spans="1:11" ht="19.5" customHeight="1">
      <c r="A230" s="136" t="s">
        <v>40</v>
      </c>
      <c r="B230" s="137"/>
      <c r="C230" s="137"/>
      <c r="D230" s="190"/>
      <c r="E230" s="495" t="s">
        <v>280</v>
      </c>
      <c r="F230" s="496"/>
      <c r="G230" s="496"/>
      <c r="H230" s="496"/>
      <c r="I230" s="496"/>
      <c r="J230" s="497"/>
      <c r="K230" s="19"/>
    </row>
    <row r="231" spans="1:11" ht="19.5" customHeight="1">
      <c r="A231" s="197" t="s">
        <v>41</v>
      </c>
      <c r="B231" s="198"/>
      <c r="C231" s="198"/>
      <c r="D231" s="166"/>
      <c r="E231" s="498" t="s">
        <v>281</v>
      </c>
      <c r="F231" s="499"/>
      <c r="G231" s="499"/>
      <c r="H231" s="499"/>
      <c r="I231" s="499"/>
      <c r="J231" s="500"/>
      <c r="K231" s="19"/>
    </row>
    <row r="232" spans="1:11" ht="39.75" customHeight="1">
      <c r="A232" s="199" t="s">
        <v>42</v>
      </c>
      <c r="B232" s="200"/>
      <c r="C232" s="200"/>
      <c r="D232" s="201"/>
      <c r="E232" s="501"/>
      <c r="F232" s="502"/>
      <c r="G232" s="502"/>
      <c r="H232" s="502"/>
      <c r="I232" s="502"/>
      <c r="J232" s="503"/>
      <c r="K232" s="19"/>
    </row>
    <row r="233" spans="1:11" ht="13.5">
      <c r="A233" s="192" t="s">
        <v>282</v>
      </c>
      <c r="B233" s="193"/>
      <c r="C233" s="193"/>
      <c r="D233" s="193"/>
      <c r="E233" s="193"/>
      <c r="F233" s="193"/>
      <c r="G233" s="193"/>
      <c r="H233" s="193"/>
      <c r="I233" s="193"/>
      <c r="J233" s="193"/>
      <c r="K233" s="194"/>
    </row>
    <row r="235" spans="1:11" ht="13.5">
      <c r="A235" s="14" t="s">
        <v>158</v>
      </c>
      <c r="B235" s="15"/>
      <c r="C235" s="15"/>
      <c r="D235" s="15"/>
      <c r="E235" s="15"/>
      <c r="F235" s="15"/>
      <c r="G235" s="15"/>
      <c r="H235" s="15"/>
      <c r="I235" s="15"/>
      <c r="J235" s="15"/>
      <c r="K235" s="16"/>
    </row>
    <row r="236" spans="1:11" ht="13.5">
      <c r="A236" s="17"/>
      <c r="B236" s="18"/>
      <c r="C236" s="18"/>
      <c r="D236" s="18"/>
      <c r="E236" s="18"/>
      <c r="F236" s="18"/>
      <c r="G236" s="18"/>
      <c r="H236" s="18"/>
      <c r="I236" s="18"/>
      <c r="J236" s="18"/>
      <c r="K236" s="19"/>
    </row>
    <row r="237" spans="1:11" ht="13.5">
      <c r="A237" s="17"/>
      <c r="B237" s="18"/>
      <c r="C237" s="18"/>
      <c r="D237" s="18"/>
      <c r="E237" s="18"/>
      <c r="F237" s="18"/>
      <c r="G237" s="18"/>
      <c r="H237" s="18"/>
      <c r="I237" s="18"/>
      <c r="J237" s="18"/>
      <c r="K237" s="19"/>
    </row>
    <row r="238" spans="1:11" ht="13.5">
      <c r="A238" s="17"/>
      <c r="B238" s="18"/>
      <c r="C238" s="18"/>
      <c r="D238" s="18"/>
      <c r="E238" s="18"/>
      <c r="F238" s="18"/>
      <c r="G238" s="18"/>
      <c r="H238" s="18"/>
      <c r="I238" s="18"/>
      <c r="J238" s="18"/>
      <c r="K238" s="19"/>
    </row>
    <row r="239" spans="1:11" ht="18.75">
      <c r="A239" s="228" t="s">
        <v>20</v>
      </c>
      <c r="B239" s="229"/>
      <c r="C239" s="229"/>
      <c r="D239" s="229"/>
      <c r="E239" s="229"/>
      <c r="F239" s="229"/>
      <c r="G239" s="229"/>
      <c r="H239" s="229"/>
      <c r="I239" s="229"/>
      <c r="J239" s="229"/>
      <c r="K239" s="230"/>
    </row>
    <row r="240" spans="1:11" ht="18.75">
      <c r="A240" s="20"/>
      <c r="B240" s="18"/>
      <c r="C240" s="18"/>
      <c r="D240" s="18"/>
      <c r="E240" s="18"/>
      <c r="F240" s="18"/>
      <c r="G240" s="18"/>
      <c r="H240" s="18"/>
      <c r="I240" s="18"/>
      <c r="J240" s="18"/>
      <c r="K240" s="19"/>
    </row>
    <row r="241" spans="1:11" ht="13.5">
      <c r="A241" s="17"/>
      <c r="B241" s="18"/>
      <c r="C241" s="18"/>
      <c r="D241" s="18"/>
      <c r="E241" s="18"/>
      <c r="F241" s="18"/>
      <c r="G241" s="18"/>
      <c r="H241" s="18"/>
      <c r="I241" s="18"/>
      <c r="J241" s="18"/>
      <c r="K241" s="19"/>
    </row>
    <row r="242" spans="1:11" ht="13.5">
      <c r="A242" s="17" t="s">
        <v>45</v>
      </c>
      <c r="B242" s="18"/>
      <c r="C242" s="18"/>
      <c r="D242" s="18"/>
      <c r="E242" s="18"/>
      <c r="F242" s="18"/>
      <c r="G242" s="18"/>
      <c r="H242" s="18"/>
      <c r="I242" s="18"/>
      <c r="J242" s="18"/>
      <c r="K242" s="19"/>
    </row>
    <row r="243" spans="1:11" ht="30" customHeight="1">
      <c r="A243" s="55" t="s">
        <v>21</v>
      </c>
      <c r="B243" s="136" t="str">
        <f>CONCATENATE('★基礎情報入力'!D4,"　　",'★基礎情報入力'!D5)</f>
        <v>　　</v>
      </c>
      <c r="C243" s="137"/>
      <c r="D243" s="137"/>
      <c r="E243" s="137"/>
      <c r="F243" s="137"/>
      <c r="G243" s="137"/>
      <c r="H243" s="137"/>
      <c r="I243" s="137"/>
      <c r="J243" s="137"/>
      <c r="K243" s="190"/>
    </row>
    <row r="244" spans="1:11" ht="13.5">
      <c r="A244" s="17"/>
      <c r="B244" s="18"/>
      <c r="C244" s="18"/>
      <c r="D244" s="18"/>
      <c r="E244" s="18"/>
      <c r="F244" s="18"/>
      <c r="G244" s="18"/>
      <c r="H244" s="18"/>
      <c r="I244" s="18"/>
      <c r="J244" s="18"/>
      <c r="K244" s="19"/>
    </row>
    <row r="245" spans="1:11" ht="13.5">
      <c r="A245" s="17" t="s">
        <v>22</v>
      </c>
      <c r="B245" s="18"/>
      <c r="C245" s="18"/>
      <c r="D245" s="18"/>
      <c r="E245" s="18"/>
      <c r="F245" s="18"/>
      <c r="G245" s="18"/>
      <c r="H245" s="18"/>
      <c r="I245" s="18"/>
      <c r="J245" s="18"/>
      <c r="K245" s="19"/>
    </row>
    <row r="246" spans="1:11" ht="30" customHeight="1">
      <c r="A246" s="219"/>
      <c r="B246" s="220"/>
      <c r="C246" s="18" t="s">
        <v>25</v>
      </c>
      <c r="D246" s="18"/>
      <c r="E246" s="18"/>
      <c r="F246" s="18"/>
      <c r="G246" s="18"/>
      <c r="H246" s="18"/>
      <c r="I246" s="18"/>
      <c r="J246" s="18"/>
      <c r="K246" s="19"/>
    </row>
    <row r="247" spans="1:11" ht="13.5">
      <c r="A247" s="17"/>
      <c r="B247" s="18"/>
      <c r="C247" s="18"/>
      <c r="D247" s="18"/>
      <c r="E247" s="18"/>
      <c r="F247" s="18"/>
      <c r="G247" s="18"/>
      <c r="H247" s="18"/>
      <c r="I247" s="18"/>
      <c r="J247" s="18"/>
      <c r="K247" s="19"/>
    </row>
    <row r="248" spans="1:11" ht="13.5">
      <c r="A248" s="17" t="s">
        <v>23</v>
      </c>
      <c r="B248" s="18"/>
      <c r="C248" s="18"/>
      <c r="D248" s="18"/>
      <c r="E248" s="18"/>
      <c r="F248" s="18"/>
      <c r="G248" s="18"/>
      <c r="H248" s="18"/>
      <c r="I248" s="18"/>
      <c r="J248" s="18"/>
      <c r="K248" s="19"/>
    </row>
    <row r="249" spans="1:11" ht="30" customHeight="1">
      <c r="A249" s="56" t="s">
        <v>24</v>
      </c>
      <c r="B249" s="221">
        <f>'★基礎情報入力'!D64</f>
        <v>0</v>
      </c>
      <c r="C249" s="222"/>
      <c r="D249" s="222"/>
      <c r="E249" s="222"/>
      <c r="F249" s="222"/>
      <c r="G249" s="222"/>
      <c r="H249" s="222"/>
      <c r="I249" s="222"/>
      <c r="J249" s="222"/>
      <c r="K249" s="223"/>
    </row>
    <row r="250" spans="1:11" ht="24.75" customHeight="1">
      <c r="A250" s="146" t="s">
        <v>43</v>
      </c>
      <c r="B250" s="221">
        <f>'★基礎情報入力'!D65</f>
        <v>0</v>
      </c>
      <c r="C250" s="222"/>
      <c r="D250" s="222"/>
      <c r="E250" s="222"/>
      <c r="F250" s="222"/>
      <c r="G250" s="222"/>
      <c r="H250" s="222"/>
      <c r="I250" s="222"/>
      <c r="J250" s="222"/>
      <c r="K250" s="223"/>
    </row>
    <row r="251" spans="1:11" ht="39.75" customHeight="1">
      <c r="A251" s="224"/>
      <c r="B251" s="225">
        <f>CONCATENATE('★基礎情報入力'!D66,'★基礎情報入力'!D67,'★基礎情報入力'!D68)</f>
      </c>
      <c r="C251" s="226"/>
      <c r="D251" s="226"/>
      <c r="E251" s="226"/>
      <c r="F251" s="226"/>
      <c r="G251" s="226"/>
      <c r="H251" s="226"/>
      <c r="I251" s="226"/>
      <c r="J251" s="226"/>
      <c r="K251" s="227"/>
    </row>
    <row r="252" spans="1:11" ht="30" customHeight="1">
      <c r="A252" s="56" t="s">
        <v>26</v>
      </c>
      <c r="B252" s="207">
        <f>B251</f>
      </c>
      <c r="C252" s="208"/>
      <c r="D252" s="208"/>
      <c r="E252" s="208"/>
      <c r="F252" s="208"/>
      <c r="G252" s="208"/>
      <c r="H252" s="208"/>
      <c r="I252" s="208"/>
      <c r="J252" s="208"/>
      <c r="K252" s="209"/>
    </row>
    <row r="253" spans="1:11" ht="13.5">
      <c r="A253" s="17" t="s">
        <v>27</v>
      </c>
      <c r="B253" s="18"/>
      <c r="C253" s="18"/>
      <c r="D253" s="18"/>
      <c r="E253" s="18"/>
      <c r="F253" s="18"/>
      <c r="G253" s="18"/>
      <c r="H253" s="18"/>
      <c r="I253" s="18"/>
      <c r="J253" s="18"/>
      <c r="K253" s="19"/>
    </row>
    <row r="254" spans="1:11" ht="13.5">
      <c r="A254" s="17"/>
      <c r="B254" s="18"/>
      <c r="C254" s="18"/>
      <c r="D254" s="18"/>
      <c r="E254" s="18"/>
      <c r="F254" s="18"/>
      <c r="G254" s="18"/>
      <c r="H254" s="18"/>
      <c r="I254" s="18"/>
      <c r="J254" s="18"/>
      <c r="K254" s="19"/>
    </row>
    <row r="255" spans="1:11" ht="39.75" customHeight="1">
      <c r="A255" s="56" t="s">
        <v>28</v>
      </c>
      <c r="B255" s="210"/>
      <c r="C255" s="211"/>
      <c r="D255" s="211"/>
      <c r="E255" s="211"/>
      <c r="F255" s="211"/>
      <c r="G255" s="211"/>
      <c r="H255" s="211"/>
      <c r="I255" s="211"/>
      <c r="J255" s="211"/>
      <c r="K255" s="212"/>
    </row>
    <row r="256" spans="1:11" ht="30" customHeight="1">
      <c r="A256" s="8" t="s">
        <v>29</v>
      </c>
      <c r="B256" s="213" t="s">
        <v>46</v>
      </c>
      <c r="C256" s="214"/>
      <c r="D256" s="214"/>
      <c r="E256" s="214"/>
      <c r="F256" s="57" t="s">
        <v>49</v>
      </c>
      <c r="G256" s="58"/>
      <c r="H256" s="57" t="s">
        <v>47</v>
      </c>
      <c r="I256" s="58"/>
      <c r="J256" s="10" t="s">
        <v>48</v>
      </c>
      <c r="K256" s="11"/>
    </row>
    <row r="257" spans="1:11" ht="30" customHeight="1">
      <c r="A257" s="8" t="s">
        <v>30</v>
      </c>
      <c r="B257" s="215">
        <f>'★基礎情報入力'!D69</f>
        <v>0</v>
      </c>
      <c r="C257" s="216"/>
      <c r="D257" s="9" t="s">
        <v>31</v>
      </c>
      <c r="E257" s="9"/>
      <c r="F257" s="9"/>
      <c r="G257" s="9"/>
      <c r="H257" s="9"/>
      <c r="I257" s="9"/>
      <c r="J257" s="9"/>
      <c r="K257" s="6"/>
    </row>
    <row r="258" spans="1:11" ht="30" customHeight="1">
      <c r="A258" s="55" t="s">
        <v>44</v>
      </c>
      <c r="B258" s="217" t="s">
        <v>53</v>
      </c>
      <c r="C258" s="218"/>
      <c r="D258" s="9" t="s">
        <v>32</v>
      </c>
      <c r="E258" s="9"/>
      <c r="F258" s="9"/>
      <c r="G258" s="9"/>
      <c r="H258" s="9"/>
      <c r="I258" s="9"/>
      <c r="J258" s="9"/>
      <c r="K258" s="6"/>
    </row>
    <row r="259" spans="1:11" ht="13.5">
      <c r="A259" s="17"/>
      <c r="B259" s="18"/>
      <c r="C259" s="18"/>
      <c r="D259" s="18"/>
      <c r="E259" s="18"/>
      <c r="F259" s="18"/>
      <c r="G259" s="18"/>
      <c r="H259" s="18"/>
      <c r="I259" s="18"/>
      <c r="J259" s="18"/>
      <c r="K259" s="19"/>
    </row>
    <row r="260" spans="1:11" ht="13.5">
      <c r="A260" s="17" t="s">
        <v>33</v>
      </c>
      <c r="B260" s="18"/>
      <c r="C260" s="18"/>
      <c r="D260" s="18"/>
      <c r="E260" s="18"/>
      <c r="F260" s="18"/>
      <c r="G260" s="18"/>
      <c r="H260" s="18"/>
      <c r="I260" s="18"/>
      <c r="J260" s="18"/>
      <c r="K260" s="19"/>
    </row>
    <row r="261" spans="1:11" ht="19.5" customHeight="1">
      <c r="A261" s="182" t="s">
        <v>34</v>
      </c>
      <c r="B261" s="182"/>
      <c r="C261" s="182"/>
      <c r="D261" s="182"/>
      <c r="E261" s="182" t="s">
        <v>51</v>
      </c>
      <c r="F261" s="182"/>
      <c r="G261" s="182"/>
      <c r="H261" s="182"/>
      <c r="I261" s="182" t="s">
        <v>52</v>
      </c>
      <c r="J261" s="182"/>
      <c r="K261" s="182"/>
    </row>
    <row r="262" spans="1:11" ht="30" customHeight="1">
      <c r="A262" s="202" t="s">
        <v>35</v>
      </c>
      <c r="B262" s="202"/>
      <c r="C262" s="202"/>
      <c r="D262" s="202"/>
      <c r="E262" s="203">
        <f>'様式3-1-1 ｲ（診断・要緊急安全確認）'!D20</f>
        <v>0</v>
      </c>
      <c r="F262" s="204"/>
      <c r="G262" s="205"/>
      <c r="H262" s="13" t="s">
        <v>50</v>
      </c>
      <c r="I262" s="206"/>
      <c r="J262" s="206"/>
      <c r="K262" s="206"/>
    </row>
    <row r="263" spans="1:11" ht="30" customHeight="1">
      <c r="A263" s="202" t="s">
        <v>36</v>
      </c>
      <c r="B263" s="202"/>
      <c r="C263" s="202"/>
      <c r="D263" s="202"/>
      <c r="E263" s="203">
        <f>'様式3-1-1 ｲ（診断・要緊急安全確認）'!C20</f>
        <v>1540</v>
      </c>
      <c r="F263" s="204"/>
      <c r="G263" s="205"/>
      <c r="H263" s="13" t="s">
        <v>50</v>
      </c>
      <c r="I263" s="206"/>
      <c r="J263" s="206"/>
      <c r="K263" s="206"/>
    </row>
    <row r="264" spans="1:11" ht="30" customHeight="1">
      <c r="A264" s="202" t="s">
        <v>110</v>
      </c>
      <c r="B264" s="202"/>
      <c r="C264" s="202"/>
      <c r="D264" s="202"/>
      <c r="E264" s="203">
        <f>'様式3-1-1 ｲ（診断・要緊急安全確認）'!F20</f>
        <v>0</v>
      </c>
      <c r="F264" s="204"/>
      <c r="G264" s="205"/>
      <c r="H264" s="13" t="s">
        <v>50</v>
      </c>
      <c r="I264" s="206"/>
      <c r="J264" s="206"/>
      <c r="K264" s="206"/>
    </row>
    <row r="265" spans="1:11" ht="30" customHeight="1">
      <c r="A265" s="202" t="s">
        <v>37</v>
      </c>
      <c r="B265" s="202"/>
      <c r="C265" s="202"/>
      <c r="D265" s="202"/>
      <c r="E265" s="203">
        <f>'様式3-1-1 ｲ（診断・要緊急安全確認）'!V20</f>
      </c>
      <c r="F265" s="204"/>
      <c r="G265" s="205"/>
      <c r="H265" s="13" t="s">
        <v>50</v>
      </c>
      <c r="I265" s="206"/>
      <c r="J265" s="206"/>
      <c r="K265" s="206"/>
    </row>
    <row r="266" spans="1:11" ht="13.5">
      <c r="A266" s="17" t="s">
        <v>38</v>
      </c>
      <c r="B266" s="18"/>
      <c r="C266" s="18"/>
      <c r="D266" s="18"/>
      <c r="E266" s="18"/>
      <c r="F266" s="18"/>
      <c r="G266" s="18"/>
      <c r="H266" s="18"/>
      <c r="I266" s="18"/>
      <c r="J266" s="18"/>
      <c r="K266" s="19"/>
    </row>
    <row r="267" spans="1:11" ht="13.5">
      <c r="A267" s="17"/>
      <c r="B267" s="18"/>
      <c r="C267" s="18"/>
      <c r="D267" s="18"/>
      <c r="E267" s="18"/>
      <c r="F267" s="18"/>
      <c r="G267" s="18"/>
      <c r="H267" s="18"/>
      <c r="I267" s="18"/>
      <c r="J267" s="18"/>
      <c r="K267" s="19"/>
    </row>
    <row r="268" spans="1:11" ht="13.5">
      <c r="A268" s="17" t="s">
        <v>39</v>
      </c>
      <c r="B268" s="18"/>
      <c r="C268" s="18"/>
      <c r="D268" s="18"/>
      <c r="E268" s="18"/>
      <c r="F268" s="18"/>
      <c r="G268" s="18"/>
      <c r="H268" s="18"/>
      <c r="I268" s="18"/>
      <c r="J268" s="18"/>
      <c r="K268" s="19"/>
    </row>
    <row r="269" spans="1:11" ht="19.5" customHeight="1">
      <c r="A269" s="136" t="s">
        <v>40</v>
      </c>
      <c r="B269" s="137"/>
      <c r="C269" s="137"/>
      <c r="D269" s="190"/>
      <c r="E269" s="495" t="s">
        <v>280</v>
      </c>
      <c r="F269" s="496"/>
      <c r="G269" s="496"/>
      <c r="H269" s="496"/>
      <c r="I269" s="496"/>
      <c r="J269" s="497"/>
      <c r="K269" s="19"/>
    </row>
    <row r="270" spans="1:11" ht="19.5" customHeight="1">
      <c r="A270" s="197" t="s">
        <v>41</v>
      </c>
      <c r="B270" s="198"/>
      <c r="C270" s="198"/>
      <c r="D270" s="166"/>
      <c r="E270" s="498" t="s">
        <v>281</v>
      </c>
      <c r="F270" s="499"/>
      <c r="G270" s="499"/>
      <c r="H270" s="499"/>
      <c r="I270" s="499"/>
      <c r="J270" s="500"/>
      <c r="K270" s="19"/>
    </row>
    <row r="271" spans="1:11" ht="39.75" customHeight="1">
      <c r="A271" s="199" t="s">
        <v>42</v>
      </c>
      <c r="B271" s="200"/>
      <c r="C271" s="200"/>
      <c r="D271" s="201"/>
      <c r="E271" s="501"/>
      <c r="F271" s="502"/>
      <c r="G271" s="502"/>
      <c r="H271" s="502"/>
      <c r="I271" s="502"/>
      <c r="J271" s="503"/>
      <c r="K271" s="19"/>
    </row>
    <row r="272" spans="1:11" ht="13.5">
      <c r="A272" s="192" t="s">
        <v>282</v>
      </c>
      <c r="B272" s="193"/>
      <c r="C272" s="193"/>
      <c r="D272" s="193"/>
      <c r="E272" s="193"/>
      <c r="F272" s="193"/>
      <c r="G272" s="193"/>
      <c r="H272" s="193"/>
      <c r="I272" s="193"/>
      <c r="J272" s="193"/>
      <c r="K272" s="194"/>
    </row>
    <row r="274" spans="1:11" ht="13.5">
      <c r="A274" s="14" t="s">
        <v>158</v>
      </c>
      <c r="B274" s="15"/>
      <c r="C274" s="15"/>
      <c r="D274" s="15"/>
      <c r="E274" s="15"/>
      <c r="F274" s="15"/>
      <c r="G274" s="15"/>
      <c r="H274" s="15"/>
      <c r="I274" s="15"/>
      <c r="J274" s="15"/>
      <c r="K274" s="16"/>
    </row>
    <row r="275" spans="1:11" ht="13.5">
      <c r="A275" s="17"/>
      <c r="B275" s="18"/>
      <c r="C275" s="18"/>
      <c r="D275" s="18"/>
      <c r="E275" s="18"/>
      <c r="F275" s="18"/>
      <c r="G275" s="18"/>
      <c r="H275" s="18"/>
      <c r="I275" s="18"/>
      <c r="J275" s="18"/>
      <c r="K275" s="19"/>
    </row>
    <row r="276" spans="1:11" ht="13.5">
      <c r="A276" s="17"/>
      <c r="B276" s="18"/>
      <c r="C276" s="18"/>
      <c r="D276" s="18"/>
      <c r="E276" s="18"/>
      <c r="F276" s="18"/>
      <c r="G276" s="18"/>
      <c r="H276" s="18"/>
      <c r="I276" s="18"/>
      <c r="J276" s="18"/>
      <c r="K276" s="19"/>
    </row>
    <row r="277" spans="1:11" ht="13.5">
      <c r="A277" s="17"/>
      <c r="B277" s="18"/>
      <c r="C277" s="18"/>
      <c r="D277" s="18"/>
      <c r="E277" s="18"/>
      <c r="F277" s="18"/>
      <c r="G277" s="18"/>
      <c r="H277" s="18"/>
      <c r="I277" s="18"/>
      <c r="J277" s="18"/>
      <c r="K277" s="19"/>
    </row>
    <row r="278" spans="1:11" ht="18.75">
      <c r="A278" s="228" t="s">
        <v>20</v>
      </c>
      <c r="B278" s="229"/>
      <c r="C278" s="229"/>
      <c r="D278" s="229"/>
      <c r="E278" s="229"/>
      <c r="F278" s="229"/>
      <c r="G278" s="229"/>
      <c r="H278" s="229"/>
      <c r="I278" s="229"/>
      <c r="J278" s="229"/>
      <c r="K278" s="230"/>
    </row>
    <row r="279" spans="1:11" ht="18.75">
      <c r="A279" s="20"/>
      <c r="B279" s="18"/>
      <c r="C279" s="18"/>
      <c r="D279" s="18"/>
      <c r="E279" s="18"/>
      <c r="F279" s="18"/>
      <c r="G279" s="18"/>
      <c r="H279" s="18"/>
      <c r="I279" s="18"/>
      <c r="J279" s="18"/>
      <c r="K279" s="19"/>
    </row>
    <row r="280" spans="1:11" ht="13.5">
      <c r="A280" s="17"/>
      <c r="B280" s="18"/>
      <c r="C280" s="18"/>
      <c r="D280" s="18"/>
      <c r="E280" s="18"/>
      <c r="F280" s="18"/>
      <c r="G280" s="18"/>
      <c r="H280" s="18"/>
      <c r="I280" s="18"/>
      <c r="J280" s="18"/>
      <c r="K280" s="19"/>
    </row>
    <row r="281" spans="1:11" ht="13.5">
      <c r="A281" s="17" t="s">
        <v>45</v>
      </c>
      <c r="B281" s="18"/>
      <c r="C281" s="18"/>
      <c r="D281" s="18"/>
      <c r="E281" s="18"/>
      <c r="F281" s="18"/>
      <c r="G281" s="18"/>
      <c r="H281" s="18"/>
      <c r="I281" s="18"/>
      <c r="J281" s="18"/>
      <c r="K281" s="19"/>
    </row>
    <row r="282" spans="1:11" ht="30" customHeight="1">
      <c r="A282" s="55" t="s">
        <v>21</v>
      </c>
      <c r="B282" s="136" t="str">
        <f>CONCATENATE('★基礎情報入力'!D4,"　　",'★基礎情報入力'!D5)</f>
        <v>　　</v>
      </c>
      <c r="C282" s="137"/>
      <c r="D282" s="137"/>
      <c r="E282" s="137"/>
      <c r="F282" s="137"/>
      <c r="G282" s="137"/>
      <c r="H282" s="137"/>
      <c r="I282" s="137"/>
      <c r="J282" s="137"/>
      <c r="K282" s="190"/>
    </row>
    <row r="283" spans="1:11" ht="13.5">
      <c r="A283" s="17"/>
      <c r="B283" s="18"/>
      <c r="C283" s="18"/>
      <c r="D283" s="18"/>
      <c r="E283" s="18"/>
      <c r="F283" s="18"/>
      <c r="G283" s="18"/>
      <c r="H283" s="18"/>
      <c r="I283" s="18"/>
      <c r="J283" s="18"/>
      <c r="K283" s="19"/>
    </row>
    <row r="284" spans="1:11" ht="13.5">
      <c r="A284" s="17" t="s">
        <v>22</v>
      </c>
      <c r="B284" s="18"/>
      <c r="C284" s="18"/>
      <c r="D284" s="18"/>
      <c r="E284" s="18"/>
      <c r="F284" s="18"/>
      <c r="G284" s="18"/>
      <c r="H284" s="18"/>
      <c r="I284" s="18"/>
      <c r="J284" s="18"/>
      <c r="K284" s="19"/>
    </row>
    <row r="285" spans="1:11" ht="30" customHeight="1">
      <c r="A285" s="219"/>
      <c r="B285" s="220"/>
      <c r="C285" s="18" t="s">
        <v>25</v>
      </c>
      <c r="D285" s="18"/>
      <c r="E285" s="18"/>
      <c r="F285" s="18"/>
      <c r="G285" s="18"/>
      <c r="H285" s="18"/>
      <c r="I285" s="18"/>
      <c r="J285" s="18"/>
      <c r="K285" s="19"/>
    </row>
    <row r="286" spans="1:11" ht="13.5">
      <c r="A286" s="17"/>
      <c r="B286" s="18"/>
      <c r="C286" s="18"/>
      <c r="D286" s="18"/>
      <c r="E286" s="18"/>
      <c r="F286" s="18"/>
      <c r="G286" s="18"/>
      <c r="H286" s="18"/>
      <c r="I286" s="18"/>
      <c r="J286" s="18"/>
      <c r="K286" s="19"/>
    </row>
    <row r="287" spans="1:11" ht="13.5">
      <c r="A287" s="17" t="s">
        <v>23</v>
      </c>
      <c r="B287" s="18"/>
      <c r="C287" s="18"/>
      <c r="D287" s="18"/>
      <c r="E287" s="18"/>
      <c r="F287" s="18"/>
      <c r="G287" s="18"/>
      <c r="H287" s="18"/>
      <c r="I287" s="18"/>
      <c r="J287" s="18"/>
      <c r="K287" s="19"/>
    </row>
    <row r="288" spans="1:11" ht="30" customHeight="1">
      <c r="A288" s="56" t="s">
        <v>24</v>
      </c>
      <c r="B288" s="221">
        <f>'★基礎情報入力'!D73</f>
        <v>0</v>
      </c>
      <c r="C288" s="222"/>
      <c r="D288" s="222"/>
      <c r="E288" s="222"/>
      <c r="F288" s="222"/>
      <c r="G288" s="222"/>
      <c r="H288" s="222"/>
      <c r="I288" s="222"/>
      <c r="J288" s="222"/>
      <c r="K288" s="223"/>
    </row>
    <row r="289" spans="1:11" ht="24.75" customHeight="1">
      <c r="A289" s="146" t="s">
        <v>43</v>
      </c>
      <c r="B289" s="221">
        <f>'★基礎情報入力'!D74</f>
        <v>0</v>
      </c>
      <c r="C289" s="222"/>
      <c r="D289" s="222"/>
      <c r="E289" s="222"/>
      <c r="F289" s="222"/>
      <c r="G289" s="222"/>
      <c r="H289" s="222"/>
      <c r="I289" s="222"/>
      <c r="J289" s="222"/>
      <c r="K289" s="223"/>
    </row>
    <row r="290" spans="1:11" ht="39.75" customHeight="1">
      <c r="A290" s="224"/>
      <c r="B290" s="225">
        <f>CONCATENATE('★基礎情報入力'!D75,'★基礎情報入力'!D76,'★基礎情報入力'!D77)</f>
      </c>
      <c r="C290" s="226"/>
      <c r="D290" s="226"/>
      <c r="E290" s="226"/>
      <c r="F290" s="226"/>
      <c r="G290" s="226"/>
      <c r="H290" s="226"/>
      <c r="I290" s="226"/>
      <c r="J290" s="226"/>
      <c r="K290" s="227"/>
    </row>
    <row r="291" spans="1:11" ht="30" customHeight="1">
      <c r="A291" s="56" t="s">
        <v>26</v>
      </c>
      <c r="B291" s="207">
        <f>B290</f>
      </c>
      <c r="C291" s="208"/>
      <c r="D291" s="208"/>
      <c r="E291" s="208"/>
      <c r="F291" s="208"/>
      <c r="G291" s="208"/>
      <c r="H291" s="208"/>
      <c r="I291" s="208"/>
      <c r="J291" s="208"/>
      <c r="K291" s="209"/>
    </row>
    <row r="292" spans="1:11" ht="13.5">
      <c r="A292" s="17" t="s">
        <v>27</v>
      </c>
      <c r="B292" s="18"/>
      <c r="C292" s="18"/>
      <c r="D292" s="18"/>
      <c r="E292" s="18"/>
      <c r="F292" s="18"/>
      <c r="G292" s="18"/>
      <c r="H292" s="18"/>
      <c r="I292" s="18"/>
      <c r="J292" s="18"/>
      <c r="K292" s="19"/>
    </row>
    <row r="293" spans="1:11" ht="13.5">
      <c r="A293" s="17"/>
      <c r="B293" s="18"/>
      <c r="C293" s="18"/>
      <c r="D293" s="18"/>
      <c r="E293" s="18"/>
      <c r="F293" s="18"/>
      <c r="G293" s="18"/>
      <c r="H293" s="18"/>
      <c r="I293" s="18"/>
      <c r="J293" s="18"/>
      <c r="K293" s="19"/>
    </row>
    <row r="294" spans="1:11" ht="39.75" customHeight="1">
      <c r="A294" s="56" t="s">
        <v>28</v>
      </c>
      <c r="B294" s="210"/>
      <c r="C294" s="211"/>
      <c r="D294" s="211"/>
      <c r="E294" s="211"/>
      <c r="F294" s="211"/>
      <c r="G294" s="211"/>
      <c r="H294" s="211"/>
      <c r="I294" s="211"/>
      <c r="J294" s="211"/>
      <c r="K294" s="212"/>
    </row>
    <row r="295" spans="1:11" ht="30" customHeight="1">
      <c r="A295" s="8" t="s">
        <v>29</v>
      </c>
      <c r="B295" s="213" t="s">
        <v>46</v>
      </c>
      <c r="C295" s="214"/>
      <c r="D295" s="214"/>
      <c r="E295" s="214"/>
      <c r="F295" s="57" t="s">
        <v>49</v>
      </c>
      <c r="G295" s="58"/>
      <c r="H295" s="57" t="s">
        <v>47</v>
      </c>
      <c r="I295" s="58"/>
      <c r="J295" s="10" t="s">
        <v>48</v>
      </c>
      <c r="K295" s="11"/>
    </row>
    <row r="296" spans="1:11" ht="30" customHeight="1">
      <c r="A296" s="8" t="s">
        <v>30</v>
      </c>
      <c r="B296" s="215">
        <f>'★基礎情報入力'!D78</f>
        <v>0</v>
      </c>
      <c r="C296" s="216"/>
      <c r="D296" s="9" t="s">
        <v>31</v>
      </c>
      <c r="E296" s="9"/>
      <c r="F296" s="9"/>
      <c r="G296" s="9"/>
      <c r="H296" s="9"/>
      <c r="I296" s="9"/>
      <c r="J296" s="9"/>
      <c r="K296" s="6"/>
    </row>
    <row r="297" spans="1:11" ht="30" customHeight="1">
      <c r="A297" s="55" t="s">
        <v>44</v>
      </c>
      <c r="B297" s="217" t="s">
        <v>53</v>
      </c>
      <c r="C297" s="218"/>
      <c r="D297" s="9" t="s">
        <v>32</v>
      </c>
      <c r="E297" s="9"/>
      <c r="F297" s="9"/>
      <c r="G297" s="9"/>
      <c r="H297" s="9"/>
      <c r="I297" s="9"/>
      <c r="J297" s="9"/>
      <c r="K297" s="6"/>
    </row>
    <row r="298" spans="1:11" ht="13.5">
      <c r="A298" s="17"/>
      <c r="B298" s="18"/>
      <c r="C298" s="18"/>
      <c r="D298" s="18"/>
      <c r="E298" s="18"/>
      <c r="F298" s="18"/>
      <c r="G298" s="18"/>
      <c r="H298" s="18"/>
      <c r="I298" s="18"/>
      <c r="J298" s="18"/>
      <c r="K298" s="19"/>
    </row>
    <row r="299" spans="1:11" ht="13.5">
      <c r="A299" s="17" t="s">
        <v>33</v>
      </c>
      <c r="B299" s="18"/>
      <c r="C299" s="18"/>
      <c r="D299" s="18"/>
      <c r="E299" s="18"/>
      <c r="F299" s="18"/>
      <c r="G299" s="18"/>
      <c r="H299" s="18"/>
      <c r="I299" s="18"/>
      <c r="J299" s="18"/>
      <c r="K299" s="19"/>
    </row>
    <row r="300" spans="1:11" ht="19.5" customHeight="1">
      <c r="A300" s="182" t="s">
        <v>34</v>
      </c>
      <c r="B300" s="182"/>
      <c r="C300" s="182"/>
      <c r="D300" s="182"/>
      <c r="E300" s="182" t="s">
        <v>51</v>
      </c>
      <c r="F300" s="182"/>
      <c r="G300" s="182"/>
      <c r="H300" s="182"/>
      <c r="I300" s="182" t="s">
        <v>52</v>
      </c>
      <c r="J300" s="182"/>
      <c r="K300" s="182"/>
    </row>
    <row r="301" spans="1:11" ht="30" customHeight="1">
      <c r="A301" s="202" t="s">
        <v>35</v>
      </c>
      <c r="B301" s="202"/>
      <c r="C301" s="202"/>
      <c r="D301" s="202"/>
      <c r="E301" s="203">
        <f>'様式3-1-1 ｲ（診断・要緊急安全確認）'!D22</f>
        <v>0</v>
      </c>
      <c r="F301" s="204"/>
      <c r="G301" s="205"/>
      <c r="H301" s="13" t="s">
        <v>50</v>
      </c>
      <c r="I301" s="206"/>
      <c r="J301" s="206"/>
      <c r="K301" s="206"/>
    </row>
    <row r="302" spans="1:11" ht="30" customHeight="1">
      <c r="A302" s="202" t="s">
        <v>36</v>
      </c>
      <c r="B302" s="202"/>
      <c r="C302" s="202"/>
      <c r="D302" s="202"/>
      <c r="E302" s="203">
        <f>'様式3-1-1 ｲ（診断・要緊急安全確認）'!C22</f>
        <v>1540</v>
      </c>
      <c r="F302" s="204"/>
      <c r="G302" s="205"/>
      <c r="H302" s="13" t="s">
        <v>50</v>
      </c>
      <c r="I302" s="206"/>
      <c r="J302" s="206"/>
      <c r="K302" s="206"/>
    </row>
    <row r="303" spans="1:11" ht="30" customHeight="1">
      <c r="A303" s="202" t="s">
        <v>110</v>
      </c>
      <c r="B303" s="202"/>
      <c r="C303" s="202"/>
      <c r="D303" s="202"/>
      <c r="E303" s="203">
        <f>'様式3-1-1 ｲ（診断・要緊急安全確認）'!F22</f>
        <v>0</v>
      </c>
      <c r="F303" s="204"/>
      <c r="G303" s="205"/>
      <c r="H303" s="13" t="s">
        <v>50</v>
      </c>
      <c r="I303" s="206"/>
      <c r="J303" s="206"/>
      <c r="K303" s="206"/>
    </row>
    <row r="304" spans="1:11" ht="30" customHeight="1">
      <c r="A304" s="202" t="s">
        <v>37</v>
      </c>
      <c r="B304" s="202"/>
      <c r="C304" s="202"/>
      <c r="D304" s="202"/>
      <c r="E304" s="203">
        <f>'様式3-1-1 ｲ（診断・要緊急安全確認）'!V22</f>
      </c>
      <c r="F304" s="204"/>
      <c r="G304" s="205"/>
      <c r="H304" s="13" t="s">
        <v>50</v>
      </c>
      <c r="I304" s="206"/>
      <c r="J304" s="206"/>
      <c r="K304" s="206"/>
    </row>
    <row r="305" spans="1:11" ht="13.5">
      <c r="A305" s="17" t="s">
        <v>38</v>
      </c>
      <c r="B305" s="18"/>
      <c r="C305" s="18"/>
      <c r="D305" s="18"/>
      <c r="E305" s="18"/>
      <c r="F305" s="18"/>
      <c r="G305" s="18"/>
      <c r="H305" s="18"/>
      <c r="I305" s="18"/>
      <c r="J305" s="18"/>
      <c r="K305" s="19"/>
    </row>
    <row r="306" spans="1:11" ht="13.5">
      <c r="A306" s="17"/>
      <c r="B306" s="18"/>
      <c r="C306" s="18"/>
      <c r="D306" s="18"/>
      <c r="E306" s="18"/>
      <c r="F306" s="18"/>
      <c r="G306" s="18"/>
      <c r="H306" s="18"/>
      <c r="I306" s="18"/>
      <c r="J306" s="18"/>
      <c r="K306" s="19"/>
    </row>
    <row r="307" spans="1:11" ht="13.5">
      <c r="A307" s="17" t="s">
        <v>39</v>
      </c>
      <c r="B307" s="18"/>
      <c r="C307" s="18"/>
      <c r="D307" s="18"/>
      <c r="E307" s="18"/>
      <c r="F307" s="18"/>
      <c r="G307" s="18"/>
      <c r="H307" s="18"/>
      <c r="I307" s="18"/>
      <c r="J307" s="18"/>
      <c r="K307" s="19"/>
    </row>
    <row r="308" spans="1:11" ht="19.5" customHeight="1">
      <c r="A308" s="136" t="s">
        <v>40</v>
      </c>
      <c r="B308" s="137"/>
      <c r="C308" s="137"/>
      <c r="D308" s="190"/>
      <c r="E308" s="495" t="s">
        <v>280</v>
      </c>
      <c r="F308" s="496"/>
      <c r="G308" s="496"/>
      <c r="H308" s="496"/>
      <c r="I308" s="496"/>
      <c r="J308" s="497"/>
      <c r="K308" s="19"/>
    </row>
    <row r="309" spans="1:11" ht="19.5" customHeight="1">
      <c r="A309" s="197" t="s">
        <v>41</v>
      </c>
      <c r="B309" s="198"/>
      <c r="C309" s="198"/>
      <c r="D309" s="166"/>
      <c r="E309" s="498" t="s">
        <v>281</v>
      </c>
      <c r="F309" s="499"/>
      <c r="G309" s="499"/>
      <c r="H309" s="499"/>
      <c r="I309" s="499"/>
      <c r="J309" s="500"/>
      <c r="K309" s="19"/>
    </row>
    <row r="310" spans="1:11" ht="39.75" customHeight="1">
      <c r="A310" s="199" t="s">
        <v>42</v>
      </c>
      <c r="B310" s="200"/>
      <c r="C310" s="200"/>
      <c r="D310" s="201"/>
      <c r="E310" s="501"/>
      <c r="F310" s="502"/>
      <c r="G310" s="502"/>
      <c r="H310" s="502"/>
      <c r="I310" s="502"/>
      <c r="J310" s="503"/>
      <c r="K310" s="19"/>
    </row>
    <row r="311" spans="1:11" ht="13.5">
      <c r="A311" s="192" t="s">
        <v>282</v>
      </c>
      <c r="B311" s="193"/>
      <c r="C311" s="193"/>
      <c r="D311" s="193"/>
      <c r="E311" s="193"/>
      <c r="F311" s="193"/>
      <c r="G311" s="193"/>
      <c r="H311" s="193"/>
      <c r="I311" s="193"/>
      <c r="J311" s="193"/>
      <c r="K311" s="194"/>
    </row>
    <row r="313" spans="1:11" ht="13.5">
      <c r="A313" s="14" t="s">
        <v>158</v>
      </c>
      <c r="B313" s="15"/>
      <c r="C313" s="15"/>
      <c r="D313" s="15"/>
      <c r="E313" s="15"/>
      <c r="F313" s="15"/>
      <c r="G313" s="15"/>
      <c r="H313" s="15"/>
      <c r="I313" s="15"/>
      <c r="J313" s="15"/>
      <c r="K313" s="16"/>
    </row>
    <row r="314" spans="1:11" ht="13.5">
      <c r="A314" s="17"/>
      <c r="B314" s="18"/>
      <c r="C314" s="18"/>
      <c r="D314" s="18"/>
      <c r="E314" s="18"/>
      <c r="F314" s="18"/>
      <c r="G314" s="18"/>
      <c r="H314" s="18"/>
      <c r="I314" s="18"/>
      <c r="J314" s="18"/>
      <c r="K314" s="19"/>
    </row>
    <row r="315" spans="1:11" ht="13.5">
      <c r="A315" s="17"/>
      <c r="B315" s="18"/>
      <c r="C315" s="18"/>
      <c r="D315" s="18"/>
      <c r="E315" s="18"/>
      <c r="F315" s="18"/>
      <c r="G315" s="18"/>
      <c r="H315" s="18"/>
      <c r="I315" s="18"/>
      <c r="J315" s="18"/>
      <c r="K315" s="19"/>
    </row>
    <row r="316" spans="1:11" ht="13.5">
      <c r="A316" s="17"/>
      <c r="B316" s="18"/>
      <c r="C316" s="18"/>
      <c r="D316" s="18"/>
      <c r="E316" s="18"/>
      <c r="F316" s="18"/>
      <c r="G316" s="18"/>
      <c r="H316" s="18"/>
      <c r="I316" s="18"/>
      <c r="J316" s="18"/>
      <c r="K316" s="19"/>
    </row>
    <row r="317" spans="1:11" ht="18.75">
      <c r="A317" s="228" t="s">
        <v>20</v>
      </c>
      <c r="B317" s="229"/>
      <c r="C317" s="229"/>
      <c r="D317" s="229"/>
      <c r="E317" s="229"/>
      <c r="F317" s="229"/>
      <c r="G317" s="229"/>
      <c r="H317" s="229"/>
      <c r="I317" s="229"/>
      <c r="J317" s="229"/>
      <c r="K317" s="230"/>
    </row>
    <row r="318" spans="1:11" ht="18.75">
      <c r="A318" s="20"/>
      <c r="B318" s="18"/>
      <c r="C318" s="18"/>
      <c r="D318" s="18"/>
      <c r="E318" s="18"/>
      <c r="F318" s="18"/>
      <c r="G318" s="18"/>
      <c r="H318" s="18"/>
      <c r="I318" s="18"/>
      <c r="J318" s="18"/>
      <c r="K318" s="19"/>
    </row>
    <row r="319" spans="1:11" ht="13.5">
      <c r="A319" s="17"/>
      <c r="B319" s="18"/>
      <c r="C319" s="18"/>
      <c r="D319" s="18"/>
      <c r="E319" s="18"/>
      <c r="F319" s="18"/>
      <c r="G319" s="18"/>
      <c r="H319" s="18"/>
      <c r="I319" s="18"/>
      <c r="J319" s="18"/>
      <c r="K319" s="19"/>
    </row>
    <row r="320" spans="1:11" ht="13.5">
      <c r="A320" s="17" t="s">
        <v>45</v>
      </c>
      <c r="B320" s="18"/>
      <c r="C320" s="18"/>
      <c r="D320" s="18"/>
      <c r="E320" s="18"/>
      <c r="F320" s="18"/>
      <c r="G320" s="18"/>
      <c r="H320" s="18"/>
      <c r="I320" s="18"/>
      <c r="J320" s="18"/>
      <c r="K320" s="19"/>
    </row>
    <row r="321" spans="1:11" ht="30" customHeight="1">
      <c r="A321" s="55" t="s">
        <v>21</v>
      </c>
      <c r="B321" s="136" t="str">
        <f>CONCATENATE('★基礎情報入力'!D4,"　　",'★基礎情報入力'!D5)</f>
        <v>　　</v>
      </c>
      <c r="C321" s="137"/>
      <c r="D321" s="137"/>
      <c r="E321" s="137"/>
      <c r="F321" s="137"/>
      <c r="G321" s="137"/>
      <c r="H321" s="137"/>
      <c r="I321" s="137"/>
      <c r="J321" s="137"/>
      <c r="K321" s="190"/>
    </row>
    <row r="322" spans="1:11" ht="13.5">
      <c r="A322" s="17"/>
      <c r="B322" s="18"/>
      <c r="C322" s="18"/>
      <c r="D322" s="18"/>
      <c r="E322" s="18"/>
      <c r="F322" s="18"/>
      <c r="G322" s="18"/>
      <c r="H322" s="18"/>
      <c r="I322" s="18"/>
      <c r="J322" s="18"/>
      <c r="K322" s="19"/>
    </row>
    <row r="323" spans="1:11" ht="13.5">
      <c r="A323" s="17" t="s">
        <v>22</v>
      </c>
      <c r="B323" s="18"/>
      <c r="C323" s="18"/>
      <c r="D323" s="18"/>
      <c r="E323" s="18"/>
      <c r="F323" s="18"/>
      <c r="G323" s="18"/>
      <c r="H323" s="18"/>
      <c r="I323" s="18"/>
      <c r="J323" s="18"/>
      <c r="K323" s="19"/>
    </row>
    <row r="324" spans="1:11" ht="30" customHeight="1">
      <c r="A324" s="219"/>
      <c r="B324" s="220"/>
      <c r="C324" s="18" t="s">
        <v>25</v>
      </c>
      <c r="D324" s="18"/>
      <c r="E324" s="18"/>
      <c r="F324" s="18"/>
      <c r="G324" s="18"/>
      <c r="H324" s="18"/>
      <c r="I324" s="18"/>
      <c r="J324" s="18"/>
      <c r="K324" s="19"/>
    </row>
    <row r="325" spans="1:11" ht="13.5">
      <c r="A325" s="17"/>
      <c r="B325" s="18"/>
      <c r="C325" s="18"/>
      <c r="D325" s="18"/>
      <c r="E325" s="18"/>
      <c r="F325" s="18"/>
      <c r="G325" s="18"/>
      <c r="H325" s="18"/>
      <c r="I325" s="18"/>
      <c r="J325" s="18"/>
      <c r="K325" s="19"/>
    </row>
    <row r="326" spans="1:11" ht="13.5">
      <c r="A326" s="17" t="s">
        <v>23</v>
      </c>
      <c r="B326" s="18"/>
      <c r="C326" s="18"/>
      <c r="D326" s="18"/>
      <c r="E326" s="18"/>
      <c r="F326" s="18"/>
      <c r="G326" s="18"/>
      <c r="H326" s="18"/>
      <c r="I326" s="18"/>
      <c r="J326" s="18"/>
      <c r="K326" s="19"/>
    </row>
    <row r="327" spans="1:11" ht="30" customHeight="1">
      <c r="A327" s="56" t="s">
        <v>24</v>
      </c>
      <c r="B327" s="221">
        <f>'★基礎情報入力'!D82</f>
        <v>0</v>
      </c>
      <c r="C327" s="222"/>
      <c r="D327" s="222"/>
      <c r="E327" s="222"/>
      <c r="F327" s="222"/>
      <c r="G327" s="222"/>
      <c r="H327" s="222"/>
      <c r="I327" s="222"/>
      <c r="J327" s="222"/>
      <c r="K327" s="223"/>
    </row>
    <row r="328" spans="1:11" ht="24.75" customHeight="1">
      <c r="A328" s="146" t="s">
        <v>43</v>
      </c>
      <c r="B328" s="221">
        <f>'★基礎情報入力'!D83</f>
        <v>0</v>
      </c>
      <c r="C328" s="222"/>
      <c r="D328" s="222"/>
      <c r="E328" s="222"/>
      <c r="F328" s="222"/>
      <c r="G328" s="222"/>
      <c r="H328" s="222"/>
      <c r="I328" s="222"/>
      <c r="J328" s="222"/>
      <c r="K328" s="223"/>
    </row>
    <row r="329" spans="1:11" ht="39.75" customHeight="1">
      <c r="A329" s="224"/>
      <c r="B329" s="225">
        <f>CONCATENATE('★基礎情報入力'!D84,'★基礎情報入力'!D85,'★基礎情報入力'!D86)</f>
      </c>
      <c r="C329" s="226"/>
      <c r="D329" s="226"/>
      <c r="E329" s="226"/>
      <c r="F329" s="226"/>
      <c r="G329" s="226"/>
      <c r="H329" s="226"/>
      <c r="I329" s="226"/>
      <c r="J329" s="226"/>
      <c r="K329" s="227"/>
    </row>
    <row r="330" spans="1:11" ht="30" customHeight="1">
      <c r="A330" s="56" t="s">
        <v>26</v>
      </c>
      <c r="B330" s="207">
        <f>B329</f>
      </c>
      <c r="C330" s="208"/>
      <c r="D330" s="208"/>
      <c r="E330" s="208"/>
      <c r="F330" s="208"/>
      <c r="G330" s="208"/>
      <c r="H330" s="208"/>
      <c r="I330" s="208"/>
      <c r="J330" s="208"/>
      <c r="K330" s="209"/>
    </row>
    <row r="331" spans="1:11" ht="13.5">
      <c r="A331" s="17" t="s">
        <v>27</v>
      </c>
      <c r="B331" s="18"/>
      <c r="C331" s="18"/>
      <c r="D331" s="18"/>
      <c r="E331" s="18"/>
      <c r="F331" s="18"/>
      <c r="G331" s="18"/>
      <c r="H331" s="18"/>
      <c r="I331" s="18"/>
      <c r="J331" s="18"/>
      <c r="K331" s="19"/>
    </row>
    <row r="332" spans="1:11" ht="13.5">
      <c r="A332" s="17"/>
      <c r="B332" s="18"/>
      <c r="C332" s="18"/>
      <c r="D332" s="18"/>
      <c r="E332" s="18"/>
      <c r="F332" s="18"/>
      <c r="G332" s="18"/>
      <c r="H332" s="18"/>
      <c r="I332" s="18"/>
      <c r="J332" s="18"/>
      <c r="K332" s="19"/>
    </row>
    <row r="333" spans="1:11" ht="39.75" customHeight="1">
      <c r="A333" s="56" t="s">
        <v>28</v>
      </c>
      <c r="B333" s="210"/>
      <c r="C333" s="211"/>
      <c r="D333" s="211"/>
      <c r="E333" s="211"/>
      <c r="F333" s="211"/>
      <c r="G333" s="211"/>
      <c r="H333" s="211"/>
      <c r="I333" s="211"/>
      <c r="J333" s="211"/>
      <c r="K333" s="212"/>
    </row>
    <row r="334" spans="1:11" ht="30" customHeight="1">
      <c r="A334" s="8" t="s">
        <v>29</v>
      </c>
      <c r="B334" s="213" t="s">
        <v>46</v>
      </c>
      <c r="C334" s="214"/>
      <c r="D334" s="214"/>
      <c r="E334" s="214"/>
      <c r="F334" s="57" t="s">
        <v>49</v>
      </c>
      <c r="G334" s="58"/>
      <c r="H334" s="57" t="s">
        <v>47</v>
      </c>
      <c r="I334" s="58"/>
      <c r="J334" s="10" t="s">
        <v>48</v>
      </c>
      <c r="K334" s="11"/>
    </row>
    <row r="335" spans="1:11" ht="30" customHeight="1">
      <c r="A335" s="8" t="s">
        <v>30</v>
      </c>
      <c r="B335" s="215">
        <f>'★基礎情報入力'!D87</f>
        <v>0</v>
      </c>
      <c r="C335" s="216"/>
      <c r="D335" s="9" t="s">
        <v>31</v>
      </c>
      <c r="E335" s="9"/>
      <c r="F335" s="9"/>
      <c r="G335" s="9"/>
      <c r="H335" s="9"/>
      <c r="I335" s="9"/>
      <c r="J335" s="9"/>
      <c r="K335" s="6"/>
    </row>
    <row r="336" spans="1:11" ht="30" customHeight="1">
      <c r="A336" s="55" t="s">
        <v>44</v>
      </c>
      <c r="B336" s="217" t="s">
        <v>53</v>
      </c>
      <c r="C336" s="218"/>
      <c r="D336" s="9" t="s">
        <v>32</v>
      </c>
      <c r="E336" s="9"/>
      <c r="F336" s="9"/>
      <c r="G336" s="9"/>
      <c r="H336" s="9"/>
      <c r="I336" s="9"/>
      <c r="J336" s="9"/>
      <c r="K336" s="6"/>
    </row>
    <row r="337" spans="1:11" ht="13.5">
      <c r="A337" s="17"/>
      <c r="B337" s="18"/>
      <c r="C337" s="18"/>
      <c r="D337" s="18"/>
      <c r="E337" s="18"/>
      <c r="F337" s="18"/>
      <c r="G337" s="18"/>
      <c r="H337" s="18"/>
      <c r="I337" s="18"/>
      <c r="J337" s="18"/>
      <c r="K337" s="19"/>
    </row>
    <row r="338" spans="1:11" ht="13.5">
      <c r="A338" s="17" t="s">
        <v>33</v>
      </c>
      <c r="B338" s="18"/>
      <c r="C338" s="18"/>
      <c r="D338" s="18"/>
      <c r="E338" s="18"/>
      <c r="F338" s="18"/>
      <c r="G338" s="18"/>
      <c r="H338" s="18"/>
      <c r="I338" s="18"/>
      <c r="J338" s="18"/>
      <c r="K338" s="19"/>
    </row>
    <row r="339" spans="1:11" ht="19.5" customHeight="1">
      <c r="A339" s="182" t="s">
        <v>34</v>
      </c>
      <c r="B339" s="182"/>
      <c r="C339" s="182"/>
      <c r="D339" s="182"/>
      <c r="E339" s="182" t="s">
        <v>51</v>
      </c>
      <c r="F339" s="182"/>
      <c r="G339" s="182"/>
      <c r="H339" s="182"/>
      <c r="I339" s="182" t="s">
        <v>52</v>
      </c>
      <c r="J339" s="182"/>
      <c r="K339" s="182"/>
    </row>
    <row r="340" spans="1:11" ht="30" customHeight="1">
      <c r="A340" s="202" t="s">
        <v>35</v>
      </c>
      <c r="B340" s="202"/>
      <c r="C340" s="202"/>
      <c r="D340" s="202"/>
      <c r="E340" s="203">
        <f>'様式3-1-1 ｲ（診断・要緊急安全確認）'!D24</f>
        <v>0</v>
      </c>
      <c r="F340" s="204"/>
      <c r="G340" s="205"/>
      <c r="H340" s="13" t="s">
        <v>50</v>
      </c>
      <c r="I340" s="206"/>
      <c r="J340" s="206"/>
      <c r="K340" s="206"/>
    </row>
    <row r="341" spans="1:11" ht="30" customHeight="1">
      <c r="A341" s="202" t="s">
        <v>36</v>
      </c>
      <c r="B341" s="202"/>
      <c r="C341" s="202"/>
      <c r="D341" s="202"/>
      <c r="E341" s="203">
        <f>'様式3-1-1 ｲ（診断・要緊急安全確認）'!C24</f>
        <v>1540</v>
      </c>
      <c r="F341" s="204"/>
      <c r="G341" s="205"/>
      <c r="H341" s="13" t="s">
        <v>50</v>
      </c>
      <c r="I341" s="206"/>
      <c r="J341" s="206"/>
      <c r="K341" s="206"/>
    </row>
    <row r="342" spans="1:11" ht="30" customHeight="1">
      <c r="A342" s="202" t="s">
        <v>110</v>
      </c>
      <c r="B342" s="202"/>
      <c r="C342" s="202"/>
      <c r="D342" s="202"/>
      <c r="E342" s="203">
        <f>'様式3-1-1 ｲ（診断・要緊急安全確認）'!F24</f>
        <v>0</v>
      </c>
      <c r="F342" s="204"/>
      <c r="G342" s="205"/>
      <c r="H342" s="13" t="s">
        <v>50</v>
      </c>
      <c r="I342" s="206"/>
      <c r="J342" s="206"/>
      <c r="K342" s="206"/>
    </row>
    <row r="343" spans="1:11" ht="30" customHeight="1">
      <c r="A343" s="202" t="s">
        <v>37</v>
      </c>
      <c r="B343" s="202"/>
      <c r="C343" s="202"/>
      <c r="D343" s="202"/>
      <c r="E343" s="203">
        <f>'様式3-1-1 ｲ（診断・要緊急安全確認）'!V24</f>
      </c>
      <c r="F343" s="204"/>
      <c r="G343" s="205"/>
      <c r="H343" s="13" t="s">
        <v>50</v>
      </c>
      <c r="I343" s="206"/>
      <c r="J343" s="206"/>
      <c r="K343" s="206"/>
    </row>
    <row r="344" spans="1:11" ht="13.5">
      <c r="A344" s="17" t="s">
        <v>38</v>
      </c>
      <c r="B344" s="18"/>
      <c r="C344" s="18"/>
      <c r="D344" s="18"/>
      <c r="E344" s="18"/>
      <c r="F344" s="18"/>
      <c r="G344" s="18"/>
      <c r="H344" s="18"/>
      <c r="I344" s="18"/>
      <c r="J344" s="18"/>
      <c r="K344" s="19"/>
    </row>
    <row r="345" spans="1:11" ht="13.5">
      <c r="A345" s="17"/>
      <c r="B345" s="18"/>
      <c r="C345" s="18"/>
      <c r="D345" s="18"/>
      <c r="E345" s="18"/>
      <c r="F345" s="18"/>
      <c r="G345" s="18"/>
      <c r="H345" s="18"/>
      <c r="I345" s="18"/>
      <c r="J345" s="18"/>
      <c r="K345" s="19"/>
    </row>
    <row r="346" spans="1:11" ht="13.5">
      <c r="A346" s="17" t="s">
        <v>39</v>
      </c>
      <c r="B346" s="18"/>
      <c r="C346" s="18"/>
      <c r="D346" s="18"/>
      <c r="E346" s="18"/>
      <c r="F346" s="18"/>
      <c r="G346" s="18"/>
      <c r="H346" s="18"/>
      <c r="I346" s="18"/>
      <c r="J346" s="18"/>
      <c r="K346" s="19"/>
    </row>
    <row r="347" spans="1:11" ht="19.5" customHeight="1">
      <c r="A347" s="136" t="s">
        <v>40</v>
      </c>
      <c r="B347" s="137"/>
      <c r="C347" s="137"/>
      <c r="D347" s="190"/>
      <c r="E347" s="495" t="s">
        <v>280</v>
      </c>
      <c r="F347" s="496"/>
      <c r="G347" s="496"/>
      <c r="H347" s="496"/>
      <c r="I347" s="496"/>
      <c r="J347" s="497"/>
      <c r="K347" s="19"/>
    </row>
    <row r="348" spans="1:11" ht="19.5" customHeight="1">
      <c r="A348" s="197" t="s">
        <v>41</v>
      </c>
      <c r="B348" s="198"/>
      <c r="C348" s="198"/>
      <c r="D348" s="166"/>
      <c r="E348" s="498" t="s">
        <v>281</v>
      </c>
      <c r="F348" s="499"/>
      <c r="G348" s="499"/>
      <c r="H348" s="499"/>
      <c r="I348" s="499"/>
      <c r="J348" s="500"/>
      <c r="K348" s="19"/>
    </row>
    <row r="349" spans="1:11" ht="39.75" customHeight="1">
      <c r="A349" s="199" t="s">
        <v>42</v>
      </c>
      <c r="B349" s="200"/>
      <c r="C349" s="200"/>
      <c r="D349" s="201"/>
      <c r="E349" s="501"/>
      <c r="F349" s="502"/>
      <c r="G349" s="502"/>
      <c r="H349" s="502"/>
      <c r="I349" s="502"/>
      <c r="J349" s="503"/>
      <c r="K349" s="19"/>
    </row>
    <row r="350" spans="1:11" ht="13.5">
      <c r="A350" s="192" t="s">
        <v>282</v>
      </c>
      <c r="B350" s="193"/>
      <c r="C350" s="193"/>
      <c r="D350" s="193"/>
      <c r="E350" s="193"/>
      <c r="F350" s="193"/>
      <c r="G350" s="193"/>
      <c r="H350" s="193"/>
      <c r="I350" s="193"/>
      <c r="J350" s="193"/>
      <c r="K350" s="194"/>
    </row>
    <row r="352" spans="1:11" ht="13.5">
      <c r="A352" s="14" t="s">
        <v>158</v>
      </c>
      <c r="B352" s="15"/>
      <c r="C352" s="15"/>
      <c r="D352" s="15"/>
      <c r="E352" s="15"/>
      <c r="F352" s="15"/>
      <c r="G352" s="15"/>
      <c r="H352" s="15"/>
      <c r="I352" s="15"/>
      <c r="J352" s="15"/>
      <c r="K352" s="16"/>
    </row>
    <row r="353" spans="1:11" ht="13.5">
      <c r="A353" s="17"/>
      <c r="B353" s="18"/>
      <c r="C353" s="18"/>
      <c r="D353" s="18"/>
      <c r="E353" s="18"/>
      <c r="F353" s="18"/>
      <c r="G353" s="18"/>
      <c r="H353" s="18"/>
      <c r="I353" s="18"/>
      <c r="J353" s="18"/>
      <c r="K353" s="19"/>
    </row>
    <row r="354" spans="1:11" ht="13.5">
      <c r="A354" s="17"/>
      <c r="B354" s="18"/>
      <c r="C354" s="18"/>
      <c r="D354" s="18"/>
      <c r="E354" s="18"/>
      <c r="F354" s="18"/>
      <c r="G354" s="18"/>
      <c r="H354" s="18"/>
      <c r="I354" s="18"/>
      <c r="J354" s="18"/>
      <c r="K354" s="19"/>
    </row>
    <row r="355" spans="1:11" ht="13.5">
      <c r="A355" s="17"/>
      <c r="B355" s="18"/>
      <c r="C355" s="18"/>
      <c r="D355" s="18"/>
      <c r="E355" s="18"/>
      <c r="F355" s="18"/>
      <c r="G355" s="18"/>
      <c r="H355" s="18"/>
      <c r="I355" s="18"/>
      <c r="J355" s="18"/>
      <c r="K355" s="19"/>
    </row>
    <row r="356" spans="1:11" ht="18.75">
      <c r="A356" s="228" t="s">
        <v>20</v>
      </c>
      <c r="B356" s="229"/>
      <c r="C356" s="229"/>
      <c r="D356" s="229"/>
      <c r="E356" s="229"/>
      <c r="F356" s="229"/>
      <c r="G356" s="229"/>
      <c r="H356" s="229"/>
      <c r="I356" s="229"/>
      <c r="J356" s="229"/>
      <c r="K356" s="230"/>
    </row>
    <row r="357" spans="1:11" ht="18.75">
      <c r="A357" s="20"/>
      <c r="B357" s="18"/>
      <c r="C357" s="18"/>
      <c r="D357" s="18"/>
      <c r="E357" s="18"/>
      <c r="F357" s="18"/>
      <c r="G357" s="18"/>
      <c r="H357" s="18"/>
      <c r="I357" s="18"/>
      <c r="J357" s="18"/>
      <c r="K357" s="19"/>
    </row>
    <row r="358" spans="1:11" ht="13.5">
      <c r="A358" s="17"/>
      <c r="B358" s="18"/>
      <c r="C358" s="18"/>
      <c r="D358" s="18"/>
      <c r="E358" s="18"/>
      <c r="F358" s="18"/>
      <c r="G358" s="18"/>
      <c r="H358" s="18"/>
      <c r="I358" s="18"/>
      <c r="J358" s="18"/>
      <c r="K358" s="19"/>
    </row>
    <row r="359" spans="1:11" ht="13.5">
      <c r="A359" s="17" t="s">
        <v>45</v>
      </c>
      <c r="B359" s="18"/>
      <c r="C359" s="18"/>
      <c r="D359" s="18"/>
      <c r="E359" s="18"/>
      <c r="F359" s="18"/>
      <c r="G359" s="18"/>
      <c r="H359" s="18"/>
      <c r="I359" s="18"/>
      <c r="J359" s="18"/>
      <c r="K359" s="19"/>
    </row>
    <row r="360" spans="1:11" ht="30" customHeight="1">
      <c r="A360" s="55" t="s">
        <v>21</v>
      </c>
      <c r="B360" s="136" t="str">
        <f>CONCATENATE('★基礎情報入力'!D4,"　　",'★基礎情報入力'!D5)</f>
        <v>　　</v>
      </c>
      <c r="C360" s="137"/>
      <c r="D360" s="137"/>
      <c r="E360" s="137"/>
      <c r="F360" s="137"/>
      <c r="G360" s="137"/>
      <c r="H360" s="137"/>
      <c r="I360" s="137"/>
      <c r="J360" s="137"/>
      <c r="K360" s="190"/>
    </row>
    <row r="361" spans="1:11" ht="13.5">
      <c r="A361" s="17"/>
      <c r="B361" s="18"/>
      <c r="C361" s="18"/>
      <c r="D361" s="18"/>
      <c r="E361" s="18"/>
      <c r="F361" s="18"/>
      <c r="G361" s="18"/>
      <c r="H361" s="18"/>
      <c r="I361" s="18"/>
      <c r="J361" s="18"/>
      <c r="K361" s="19"/>
    </row>
    <row r="362" spans="1:11" ht="13.5">
      <c r="A362" s="17" t="s">
        <v>22</v>
      </c>
      <c r="B362" s="18"/>
      <c r="C362" s="18"/>
      <c r="D362" s="18"/>
      <c r="E362" s="18"/>
      <c r="F362" s="18"/>
      <c r="G362" s="18"/>
      <c r="H362" s="18"/>
      <c r="I362" s="18"/>
      <c r="J362" s="18"/>
      <c r="K362" s="19"/>
    </row>
    <row r="363" spans="1:11" ht="30" customHeight="1">
      <c r="A363" s="219"/>
      <c r="B363" s="220"/>
      <c r="C363" s="18" t="s">
        <v>25</v>
      </c>
      <c r="D363" s="18"/>
      <c r="E363" s="18"/>
      <c r="F363" s="18"/>
      <c r="G363" s="18"/>
      <c r="H363" s="18"/>
      <c r="I363" s="18"/>
      <c r="J363" s="18"/>
      <c r="K363" s="19"/>
    </row>
    <row r="364" spans="1:11" ht="13.5">
      <c r="A364" s="17"/>
      <c r="B364" s="18"/>
      <c r="C364" s="18"/>
      <c r="D364" s="18"/>
      <c r="E364" s="18"/>
      <c r="F364" s="18"/>
      <c r="G364" s="18"/>
      <c r="H364" s="18"/>
      <c r="I364" s="18"/>
      <c r="J364" s="18"/>
      <c r="K364" s="19"/>
    </row>
    <row r="365" spans="1:11" ht="13.5">
      <c r="A365" s="17" t="s">
        <v>23</v>
      </c>
      <c r="B365" s="18"/>
      <c r="C365" s="18"/>
      <c r="D365" s="18"/>
      <c r="E365" s="18"/>
      <c r="F365" s="18"/>
      <c r="G365" s="18"/>
      <c r="H365" s="18"/>
      <c r="I365" s="18"/>
      <c r="J365" s="18"/>
      <c r="K365" s="19"/>
    </row>
    <row r="366" spans="1:11" ht="30" customHeight="1">
      <c r="A366" s="56" t="s">
        <v>24</v>
      </c>
      <c r="B366" s="221">
        <f>'★基礎情報入力'!D91</f>
        <v>0</v>
      </c>
      <c r="C366" s="222"/>
      <c r="D366" s="222"/>
      <c r="E366" s="222"/>
      <c r="F366" s="222"/>
      <c r="G366" s="222"/>
      <c r="H366" s="222"/>
      <c r="I366" s="222"/>
      <c r="J366" s="222"/>
      <c r="K366" s="223"/>
    </row>
    <row r="367" spans="1:11" ht="24.75" customHeight="1">
      <c r="A367" s="146" t="s">
        <v>43</v>
      </c>
      <c r="B367" s="221">
        <f>'★基礎情報入力'!D92</f>
        <v>0</v>
      </c>
      <c r="C367" s="222"/>
      <c r="D367" s="222"/>
      <c r="E367" s="222"/>
      <c r="F367" s="222"/>
      <c r="G367" s="222"/>
      <c r="H367" s="222"/>
      <c r="I367" s="222"/>
      <c r="J367" s="222"/>
      <c r="K367" s="223"/>
    </row>
    <row r="368" spans="1:11" ht="39.75" customHeight="1">
      <c r="A368" s="224"/>
      <c r="B368" s="225">
        <f>CONCATENATE('★基礎情報入力'!D93,'★基礎情報入力'!D94,'★基礎情報入力'!D95)</f>
      </c>
      <c r="C368" s="226"/>
      <c r="D368" s="226"/>
      <c r="E368" s="226"/>
      <c r="F368" s="226"/>
      <c r="G368" s="226"/>
      <c r="H368" s="226"/>
      <c r="I368" s="226"/>
      <c r="J368" s="226"/>
      <c r="K368" s="227"/>
    </row>
    <row r="369" spans="1:11" ht="30" customHeight="1">
      <c r="A369" s="56" t="s">
        <v>26</v>
      </c>
      <c r="B369" s="207">
        <f>B368</f>
      </c>
      <c r="C369" s="208"/>
      <c r="D369" s="208"/>
      <c r="E369" s="208"/>
      <c r="F369" s="208"/>
      <c r="G369" s="208"/>
      <c r="H369" s="208"/>
      <c r="I369" s="208"/>
      <c r="J369" s="208"/>
      <c r="K369" s="209"/>
    </row>
    <row r="370" spans="1:11" ht="13.5">
      <c r="A370" s="17" t="s">
        <v>27</v>
      </c>
      <c r="B370" s="18"/>
      <c r="C370" s="18"/>
      <c r="D370" s="18"/>
      <c r="E370" s="18"/>
      <c r="F370" s="18"/>
      <c r="G370" s="18"/>
      <c r="H370" s="18"/>
      <c r="I370" s="18"/>
      <c r="J370" s="18"/>
      <c r="K370" s="19"/>
    </row>
    <row r="371" spans="1:11" ht="13.5">
      <c r="A371" s="17"/>
      <c r="B371" s="18"/>
      <c r="C371" s="18"/>
      <c r="D371" s="18"/>
      <c r="E371" s="18"/>
      <c r="F371" s="18"/>
      <c r="G371" s="18"/>
      <c r="H371" s="18"/>
      <c r="I371" s="18"/>
      <c r="J371" s="18"/>
      <c r="K371" s="19"/>
    </row>
    <row r="372" spans="1:11" ht="39.75" customHeight="1">
      <c r="A372" s="56" t="s">
        <v>28</v>
      </c>
      <c r="B372" s="210"/>
      <c r="C372" s="211"/>
      <c r="D372" s="211"/>
      <c r="E372" s="211"/>
      <c r="F372" s="211"/>
      <c r="G372" s="211"/>
      <c r="H372" s="211"/>
      <c r="I372" s="211"/>
      <c r="J372" s="211"/>
      <c r="K372" s="212"/>
    </row>
    <row r="373" spans="1:11" ht="30" customHeight="1">
      <c r="A373" s="8" t="s">
        <v>29</v>
      </c>
      <c r="B373" s="213" t="s">
        <v>46</v>
      </c>
      <c r="C373" s="214"/>
      <c r="D373" s="214"/>
      <c r="E373" s="214"/>
      <c r="F373" s="57" t="s">
        <v>49</v>
      </c>
      <c r="G373" s="58"/>
      <c r="H373" s="57" t="s">
        <v>47</v>
      </c>
      <c r="I373" s="58"/>
      <c r="J373" s="10" t="s">
        <v>48</v>
      </c>
      <c r="K373" s="11"/>
    </row>
    <row r="374" spans="1:11" ht="30" customHeight="1">
      <c r="A374" s="8" t="s">
        <v>30</v>
      </c>
      <c r="B374" s="215">
        <f>'★基礎情報入力'!D96</f>
        <v>0</v>
      </c>
      <c r="C374" s="216"/>
      <c r="D374" s="9" t="s">
        <v>31</v>
      </c>
      <c r="E374" s="9"/>
      <c r="F374" s="9"/>
      <c r="G374" s="9"/>
      <c r="H374" s="9"/>
      <c r="I374" s="9"/>
      <c r="J374" s="9"/>
      <c r="K374" s="6"/>
    </row>
    <row r="375" spans="1:11" ht="30" customHeight="1">
      <c r="A375" s="55" t="s">
        <v>44</v>
      </c>
      <c r="B375" s="217" t="s">
        <v>53</v>
      </c>
      <c r="C375" s="218"/>
      <c r="D375" s="9" t="s">
        <v>32</v>
      </c>
      <c r="E375" s="9"/>
      <c r="F375" s="9"/>
      <c r="G375" s="9"/>
      <c r="H375" s="9"/>
      <c r="I375" s="9"/>
      <c r="J375" s="9"/>
      <c r="K375" s="6"/>
    </row>
    <row r="376" spans="1:11" ht="13.5">
      <c r="A376" s="17"/>
      <c r="B376" s="18"/>
      <c r="C376" s="18"/>
      <c r="D376" s="18"/>
      <c r="E376" s="18"/>
      <c r="F376" s="18"/>
      <c r="G376" s="18"/>
      <c r="H376" s="18"/>
      <c r="I376" s="18"/>
      <c r="J376" s="18"/>
      <c r="K376" s="19"/>
    </row>
    <row r="377" spans="1:11" ht="13.5">
      <c r="A377" s="17" t="s">
        <v>33</v>
      </c>
      <c r="B377" s="18"/>
      <c r="C377" s="18"/>
      <c r="D377" s="18"/>
      <c r="E377" s="18"/>
      <c r="F377" s="18"/>
      <c r="G377" s="18"/>
      <c r="H377" s="18"/>
      <c r="I377" s="18"/>
      <c r="J377" s="18"/>
      <c r="K377" s="19"/>
    </row>
    <row r="378" spans="1:11" ht="19.5" customHeight="1">
      <c r="A378" s="182" t="s">
        <v>34</v>
      </c>
      <c r="B378" s="182"/>
      <c r="C378" s="182"/>
      <c r="D378" s="182"/>
      <c r="E378" s="182" t="s">
        <v>51</v>
      </c>
      <c r="F378" s="182"/>
      <c r="G378" s="182"/>
      <c r="H378" s="182"/>
      <c r="I378" s="182" t="s">
        <v>52</v>
      </c>
      <c r="J378" s="182"/>
      <c r="K378" s="182"/>
    </row>
    <row r="379" spans="1:11" ht="30" customHeight="1">
      <c r="A379" s="202" t="s">
        <v>35</v>
      </c>
      <c r="B379" s="202"/>
      <c r="C379" s="202"/>
      <c r="D379" s="202"/>
      <c r="E379" s="203">
        <f>'様式3-1-1 ｲ（診断・要緊急安全確認）'!D26</f>
        <v>0</v>
      </c>
      <c r="F379" s="204"/>
      <c r="G379" s="205"/>
      <c r="H379" s="13" t="s">
        <v>50</v>
      </c>
      <c r="I379" s="206"/>
      <c r="J379" s="206"/>
      <c r="K379" s="206"/>
    </row>
    <row r="380" spans="1:11" ht="30" customHeight="1">
      <c r="A380" s="202" t="s">
        <v>36</v>
      </c>
      <c r="B380" s="202"/>
      <c r="C380" s="202"/>
      <c r="D380" s="202"/>
      <c r="E380" s="203">
        <f>'様式3-1-1 ｲ（診断・要緊急安全確認）'!C26</f>
        <v>1540</v>
      </c>
      <c r="F380" s="204"/>
      <c r="G380" s="205"/>
      <c r="H380" s="13" t="s">
        <v>50</v>
      </c>
      <c r="I380" s="206"/>
      <c r="J380" s="206"/>
      <c r="K380" s="206"/>
    </row>
    <row r="381" spans="1:11" ht="30" customHeight="1">
      <c r="A381" s="202" t="s">
        <v>110</v>
      </c>
      <c r="B381" s="202"/>
      <c r="C381" s="202"/>
      <c r="D381" s="202"/>
      <c r="E381" s="203">
        <f>'様式3-1-1 ｲ（診断・要緊急安全確認）'!F26</f>
        <v>0</v>
      </c>
      <c r="F381" s="204"/>
      <c r="G381" s="205"/>
      <c r="H381" s="13" t="s">
        <v>50</v>
      </c>
      <c r="I381" s="206"/>
      <c r="J381" s="206"/>
      <c r="K381" s="206"/>
    </row>
    <row r="382" spans="1:11" ht="30" customHeight="1">
      <c r="A382" s="202" t="s">
        <v>37</v>
      </c>
      <c r="B382" s="202"/>
      <c r="C382" s="202"/>
      <c r="D382" s="202"/>
      <c r="E382" s="203">
        <f>'様式3-1-1 ｲ（診断・要緊急安全確認）'!V26</f>
      </c>
      <c r="F382" s="204"/>
      <c r="G382" s="205"/>
      <c r="H382" s="13" t="s">
        <v>50</v>
      </c>
      <c r="I382" s="206"/>
      <c r="J382" s="206"/>
      <c r="K382" s="206"/>
    </row>
    <row r="383" spans="1:11" ht="13.5">
      <c r="A383" s="17" t="s">
        <v>38</v>
      </c>
      <c r="B383" s="18"/>
      <c r="C383" s="18"/>
      <c r="D383" s="18"/>
      <c r="E383" s="18"/>
      <c r="F383" s="18"/>
      <c r="G383" s="18"/>
      <c r="H383" s="18"/>
      <c r="I383" s="18"/>
      <c r="J383" s="18"/>
      <c r="K383" s="19"/>
    </row>
    <row r="384" spans="1:11" ht="13.5">
      <c r="A384" s="17"/>
      <c r="B384" s="18"/>
      <c r="C384" s="18"/>
      <c r="D384" s="18"/>
      <c r="E384" s="18"/>
      <c r="F384" s="18"/>
      <c r="G384" s="18"/>
      <c r="H384" s="18"/>
      <c r="I384" s="18"/>
      <c r="J384" s="18"/>
      <c r="K384" s="19"/>
    </row>
    <row r="385" spans="1:11" ht="13.5">
      <c r="A385" s="17" t="s">
        <v>39</v>
      </c>
      <c r="B385" s="18"/>
      <c r="C385" s="18"/>
      <c r="D385" s="18"/>
      <c r="E385" s="18"/>
      <c r="F385" s="18"/>
      <c r="G385" s="18"/>
      <c r="H385" s="18"/>
      <c r="I385" s="18"/>
      <c r="J385" s="18"/>
      <c r="K385" s="19"/>
    </row>
    <row r="386" spans="1:11" ht="19.5" customHeight="1">
      <c r="A386" s="136" t="s">
        <v>40</v>
      </c>
      <c r="B386" s="137"/>
      <c r="C386" s="137"/>
      <c r="D386" s="190"/>
      <c r="E386" s="495" t="s">
        <v>280</v>
      </c>
      <c r="F386" s="496"/>
      <c r="G386" s="496"/>
      <c r="H386" s="496"/>
      <c r="I386" s="496"/>
      <c r="J386" s="497"/>
      <c r="K386" s="19"/>
    </row>
    <row r="387" spans="1:11" ht="19.5" customHeight="1">
      <c r="A387" s="197" t="s">
        <v>41</v>
      </c>
      <c r="B387" s="198"/>
      <c r="C387" s="198"/>
      <c r="D387" s="166"/>
      <c r="E387" s="498" t="s">
        <v>281</v>
      </c>
      <c r="F387" s="499"/>
      <c r="G387" s="499"/>
      <c r="H387" s="499"/>
      <c r="I387" s="499"/>
      <c r="J387" s="500"/>
      <c r="K387" s="19"/>
    </row>
    <row r="388" spans="1:11" ht="39.75" customHeight="1">
      <c r="A388" s="199" t="s">
        <v>42</v>
      </c>
      <c r="B388" s="200"/>
      <c r="C388" s="200"/>
      <c r="D388" s="201"/>
      <c r="E388" s="501"/>
      <c r="F388" s="502"/>
      <c r="G388" s="502"/>
      <c r="H388" s="502"/>
      <c r="I388" s="502"/>
      <c r="J388" s="503"/>
      <c r="K388" s="19"/>
    </row>
    <row r="389" spans="1:11" ht="13.5">
      <c r="A389" s="192" t="s">
        <v>282</v>
      </c>
      <c r="B389" s="193"/>
      <c r="C389" s="193"/>
      <c r="D389" s="193"/>
      <c r="E389" s="193"/>
      <c r="F389" s="193"/>
      <c r="G389" s="193"/>
      <c r="H389" s="193"/>
      <c r="I389" s="193"/>
      <c r="J389" s="193"/>
      <c r="K389" s="194"/>
    </row>
  </sheetData>
  <sheetProtection/>
  <mergeCells count="330">
    <mergeCell ref="B9:K9"/>
    <mergeCell ref="B18:K18"/>
    <mergeCell ref="B17:K17"/>
    <mergeCell ref="B16:K16"/>
    <mergeCell ref="B15:K15"/>
    <mergeCell ref="B21:K21"/>
    <mergeCell ref="A27:D27"/>
    <mergeCell ref="A28:D28"/>
    <mergeCell ref="A29:D29"/>
    <mergeCell ref="A30:D30"/>
    <mergeCell ref="A12:B12"/>
    <mergeCell ref="A16:A17"/>
    <mergeCell ref="B23:C23"/>
    <mergeCell ref="I27:K27"/>
    <mergeCell ref="A5:K5"/>
    <mergeCell ref="A31:D31"/>
    <mergeCell ref="E27:H27"/>
    <mergeCell ref="E28:G28"/>
    <mergeCell ref="E29:G29"/>
    <mergeCell ref="E30:G30"/>
    <mergeCell ref="E31:G31"/>
    <mergeCell ref="B22:E22"/>
    <mergeCell ref="B24:C24"/>
    <mergeCell ref="A35:D35"/>
    <mergeCell ref="A36:D36"/>
    <mergeCell ref="A37:D37"/>
    <mergeCell ref="E36:J37"/>
    <mergeCell ref="E35:J35"/>
    <mergeCell ref="I28:K28"/>
    <mergeCell ref="I29:K29"/>
    <mergeCell ref="I30:K30"/>
    <mergeCell ref="I31:K31"/>
    <mergeCell ref="A44:K44"/>
    <mergeCell ref="B48:K48"/>
    <mergeCell ref="A51:B51"/>
    <mergeCell ref="B54:K54"/>
    <mergeCell ref="A55:A56"/>
    <mergeCell ref="B55:K55"/>
    <mergeCell ref="B56:K56"/>
    <mergeCell ref="B57:K57"/>
    <mergeCell ref="B60:K60"/>
    <mergeCell ref="B61:E61"/>
    <mergeCell ref="B62:C62"/>
    <mergeCell ref="B63:C63"/>
    <mergeCell ref="A66:D66"/>
    <mergeCell ref="E66:H66"/>
    <mergeCell ref="I66:K66"/>
    <mergeCell ref="A67:D67"/>
    <mergeCell ref="E67:G67"/>
    <mergeCell ref="I67:K67"/>
    <mergeCell ref="A68:D68"/>
    <mergeCell ref="E68:G68"/>
    <mergeCell ref="I68:K68"/>
    <mergeCell ref="A69:D69"/>
    <mergeCell ref="E69:G69"/>
    <mergeCell ref="I69:K69"/>
    <mergeCell ref="A70:D70"/>
    <mergeCell ref="E70:G70"/>
    <mergeCell ref="I70:K70"/>
    <mergeCell ref="A74:D74"/>
    <mergeCell ref="E74:J74"/>
    <mergeCell ref="A75:D75"/>
    <mergeCell ref="E75:J76"/>
    <mergeCell ref="A76:D76"/>
    <mergeCell ref="A83:K83"/>
    <mergeCell ref="A77:K77"/>
    <mergeCell ref="B87:K87"/>
    <mergeCell ref="A90:B90"/>
    <mergeCell ref="B93:K93"/>
    <mergeCell ref="A94:A95"/>
    <mergeCell ref="B94:K94"/>
    <mergeCell ref="B95:K95"/>
    <mergeCell ref="B96:K96"/>
    <mergeCell ref="B99:K99"/>
    <mergeCell ref="B100:E100"/>
    <mergeCell ref="B101:C101"/>
    <mergeCell ref="B102:C102"/>
    <mergeCell ref="A105:D105"/>
    <mergeCell ref="E105:H105"/>
    <mergeCell ref="I105:K105"/>
    <mergeCell ref="A106:D106"/>
    <mergeCell ref="E106:G106"/>
    <mergeCell ref="I106:K106"/>
    <mergeCell ref="A107:D107"/>
    <mergeCell ref="E107:G107"/>
    <mergeCell ref="I107:K107"/>
    <mergeCell ref="A108:D108"/>
    <mergeCell ref="E108:G108"/>
    <mergeCell ref="I108:K108"/>
    <mergeCell ref="A109:D109"/>
    <mergeCell ref="E109:G109"/>
    <mergeCell ref="I109:K109"/>
    <mergeCell ref="A113:D113"/>
    <mergeCell ref="E113:J113"/>
    <mergeCell ref="A114:D114"/>
    <mergeCell ref="E114:J115"/>
    <mergeCell ref="A115:D115"/>
    <mergeCell ref="A122:K122"/>
    <mergeCell ref="B126:K126"/>
    <mergeCell ref="A129:B129"/>
    <mergeCell ref="B132:K132"/>
    <mergeCell ref="A133:A134"/>
    <mergeCell ref="B133:K133"/>
    <mergeCell ref="B134:K134"/>
    <mergeCell ref="B135:K135"/>
    <mergeCell ref="B138:K138"/>
    <mergeCell ref="B139:E139"/>
    <mergeCell ref="B140:C140"/>
    <mergeCell ref="B141:C141"/>
    <mergeCell ref="A144:D144"/>
    <mergeCell ref="E144:H144"/>
    <mergeCell ref="I144:K144"/>
    <mergeCell ref="A145:D145"/>
    <mergeCell ref="E145:G145"/>
    <mergeCell ref="I145:K145"/>
    <mergeCell ref="A146:D146"/>
    <mergeCell ref="E146:G146"/>
    <mergeCell ref="I146:K146"/>
    <mergeCell ref="A147:D147"/>
    <mergeCell ref="E147:G147"/>
    <mergeCell ref="I147:K147"/>
    <mergeCell ref="A148:D148"/>
    <mergeCell ref="E148:G148"/>
    <mergeCell ref="I148:K148"/>
    <mergeCell ref="A152:D152"/>
    <mergeCell ref="E152:J152"/>
    <mergeCell ref="A153:D153"/>
    <mergeCell ref="E153:J154"/>
    <mergeCell ref="A154:D154"/>
    <mergeCell ref="A161:K161"/>
    <mergeCell ref="B165:K165"/>
    <mergeCell ref="A168:B168"/>
    <mergeCell ref="B171:K171"/>
    <mergeCell ref="A172:A173"/>
    <mergeCell ref="B172:K172"/>
    <mergeCell ref="B173:K173"/>
    <mergeCell ref="B174:K174"/>
    <mergeCell ref="B177:K177"/>
    <mergeCell ref="B178:E178"/>
    <mergeCell ref="B179:C179"/>
    <mergeCell ref="B180:C180"/>
    <mergeCell ref="A183:D183"/>
    <mergeCell ref="E183:H183"/>
    <mergeCell ref="I183:K183"/>
    <mergeCell ref="A184:D184"/>
    <mergeCell ref="E184:G184"/>
    <mergeCell ref="I184:K184"/>
    <mergeCell ref="A185:D185"/>
    <mergeCell ref="E185:G185"/>
    <mergeCell ref="I185:K185"/>
    <mergeCell ref="A186:D186"/>
    <mergeCell ref="E186:G186"/>
    <mergeCell ref="I186:K186"/>
    <mergeCell ref="A187:D187"/>
    <mergeCell ref="E187:G187"/>
    <mergeCell ref="I187:K187"/>
    <mergeCell ref="A191:D191"/>
    <mergeCell ref="E191:J191"/>
    <mergeCell ref="A192:D192"/>
    <mergeCell ref="E192:J193"/>
    <mergeCell ref="A193:D193"/>
    <mergeCell ref="A200:K200"/>
    <mergeCell ref="B204:K204"/>
    <mergeCell ref="A207:B207"/>
    <mergeCell ref="B210:K210"/>
    <mergeCell ref="A211:A212"/>
    <mergeCell ref="B211:K211"/>
    <mergeCell ref="B212:K212"/>
    <mergeCell ref="B213:K213"/>
    <mergeCell ref="B216:K216"/>
    <mergeCell ref="B217:E217"/>
    <mergeCell ref="B218:C218"/>
    <mergeCell ref="B219:C219"/>
    <mergeCell ref="A222:D222"/>
    <mergeCell ref="E222:H222"/>
    <mergeCell ref="I222:K222"/>
    <mergeCell ref="A223:D223"/>
    <mergeCell ref="E223:G223"/>
    <mergeCell ref="I223:K223"/>
    <mergeCell ref="A224:D224"/>
    <mergeCell ref="E224:G224"/>
    <mergeCell ref="I224:K224"/>
    <mergeCell ref="A225:D225"/>
    <mergeCell ref="E225:G225"/>
    <mergeCell ref="I225:K225"/>
    <mergeCell ref="A226:D226"/>
    <mergeCell ref="E226:G226"/>
    <mergeCell ref="I226:K226"/>
    <mergeCell ref="A230:D230"/>
    <mergeCell ref="E230:J230"/>
    <mergeCell ref="A231:D231"/>
    <mergeCell ref="E231:J232"/>
    <mergeCell ref="A232:D232"/>
    <mergeCell ref="A239:K239"/>
    <mergeCell ref="B243:K243"/>
    <mergeCell ref="A246:B246"/>
    <mergeCell ref="B249:K249"/>
    <mergeCell ref="A250:A251"/>
    <mergeCell ref="B250:K250"/>
    <mergeCell ref="B251:K251"/>
    <mergeCell ref="B252:K252"/>
    <mergeCell ref="B255:K255"/>
    <mergeCell ref="B256:E256"/>
    <mergeCell ref="B257:C257"/>
    <mergeCell ref="B258:C258"/>
    <mergeCell ref="A261:D261"/>
    <mergeCell ref="E261:H261"/>
    <mergeCell ref="I261:K261"/>
    <mergeCell ref="A262:D262"/>
    <mergeCell ref="E262:G262"/>
    <mergeCell ref="I262:K262"/>
    <mergeCell ref="A263:D263"/>
    <mergeCell ref="E263:G263"/>
    <mergeCell ref="I263:K263"/>
    <mergeCell ref="A264:D264"/>
    <mergeCell ref="E264:G264"/>
    <mergeCell ref="I264:K264"/>
    <mergeCell ref="A265:D265"/>
    <mergeCell ref="E265:G265"/>
    <mergeCell ref="I265:K265"/>
    <mergeCell ref="A269:D269"/>
    <mergeCell ref="E269:J269"/>
    <mergeCell ref="A270:D270"/>
    <mergeCell ref="E270:J271"/>
    <mergeCell ref="A271:D271"/>
    <mergeCell ref="A278:K278"/>
    <mergeCell ref="B282:K282"/>
    <mergeCell ref="A285:B285"/>
    <mergeCell ref="B288:K288"/>
    <mergeCell ref="A289:A290"/>
    <mergeCell ref="B289:K289"/>
    <mergeCell ref="B290:K290"/>
    <mergeCell ref="B291:K291"/>
    <mergeCell ref="B294:K294"/>
    <mergeCell ref="B295:E295"/>
    <mergeCell ref="B296:C296"/>
    <mergeCell ref="B297:C297"/>
    <mergeCell ref="A300:D300"/>
    <mergeCell ref="E300:H300"/>
    <mergeCell ref="I300:K300"/>
    <mergeCell ref="A301:D301"/>
    <mergeCell ref="E301:G301"/>
    <mergeCell ref="I301:K301"/>
    <mergeCell ref="A302:D302"/>
    <mergeCell ref="E302:G302"/>
    <mergeCell ref="I302:K302"/>
    <mergeCell ref="A303:D303"/>
    <mergeCell ref="E303:G303"/>
    <mergeCell ref="I303:K303"/>
    <mergeCell ref="A304:D304"/>
    <mergeCell ref="E304:G304"/>
    <mergeCell ref="I304:K304"/>
    <mergeCell ref="A308:D308"/>
    <mergeCell ref="E308:J308"/>
    <mergeCell ref="A309:D309"/>
    <mergeCell ref="E309:J310"/>
    <mergeCell ref="A310:D310"/>
    <mergeCell ref="A317:K317"/>
    <mergeCell ref="A311:K311"/>
    <mergeCell ref="B321:K321"/>
    <mergeCell ref="A324:B324"/>
    <mergeCell ref="B327:K327"/>
    <mergeCell ref="A328:A329"/>
    <mergeCell ref="B328:K328"/>
    <mergeCell ref="B329:K329"/>
    <mergeCell ref="B330:K330"/>
    <mergeCell ref="B333:K333"/>
    <mergeCell ref="B334:E334"/>
    <mergeCell ref="B335:C335"/>
    <mergeCell ref="B336:C336"/>
    <mergeCell ref="A339:D339"/>
    <mergeCell ref="E339:H339"/>
    <mergeCell ref="I339:K339"/>
    <mergeCell ref="A340:D340"/>
    <mergeCell ref="E340:G340"/>
    <mergeCell ref="I340:K340"/>
    <mergeCell ref="A341:D341"/>
    <mergeCell ref="E341:G341"/>
    <mergeCell ref="I341:K341"/>
    <mergeCell ref="A342:D342"/>
    <mergeCell ref="E342:G342"/>
    <mergeCell ref="I342:K342"/>
    <mergeCell ref="A343:D343"/>
    <mergeCell ref="E343:G343"/>
    <mergeCell ref="I343:K343"/>
    <mergeCell ref="A347:D347"/>
    <mergeCell ref="E347:J347"/>
    <mergeCell ref="A348:D348"/>
    <mergeCell ref="E348:J349"/>
    <mergeCell ref="A349:D349"/>
    <mergeCell ref="A356:K356"/>
    <mergeCell ref="A350:K350"/>
    <mergeCell ref="B360:K360"/>
    <mergeCell ref="A363:B363"/>
    <mergeCell ref="B366:K366"/>
    <mergeCell ref="A367:A368"/>
    <mergeCell ref="B367:K367"/>
    <mergeCell ref="B368:K368"/>
    <mergeCell ref="B369:K369"/>
    <mergeCell ref="B372:K372"/>
    <mergeCell ref="B373:E373"/>
    <mergeCell ref="B374:C374"/>
    <mergeCell ref="B375:C375"/>
    <mergeCell ref="A378:D378"/>
    <mergeCell ref="E378:H378"/>
    <mergeCell ref="I378:K378"/>
    <mergeCell ref="A379:D379"/>
    <mergeCell ref="E379:G379"/>
    <mergeCell ref="I379:K379"/>
    <mergeCell ref="A380:D380"/>
    <mergeCell ref="E380:G380"/>
    <mergeCell ref="I380:K380"/>
    <mergeCell ref="E387:J388"/>
    <mergeCell ref="A388:D388"/>
    <mergeCell ref="A381:D381"/>
    <mergeCell ref="E381:G381"/>
    <mergeCell ref="I381:K381"/>
    <mergeCell ref="A382:D382"/>
    <mergeCell ref="E382:G382"/>
    <mergeCell ref="I382:K382"/>
    <mergeCell ref="A389:K389"/>
    <mergeCell ref="A38:K38"/>
    <mergeCell ref="A116:K116"/>
    <mergeCell ref="A155:K155"/>
    <mergeCell ref="A194:K194"/>
    <mergeCell ref="A233:K233"/>
    <mergeCell ref="A272:K272"/>
    <mergeCell ref="A386:D386"/>
    <mergeCell ref="E386:J386"/>
    <mergeCell ref="A387:D387"/>
  </mergeCells>
  <printOptions/>
  <pageMargins left="0.7086614173228347" right="0.5118110236220472" top="0.9448818897637796" bottom="0.7480314960629921" header="0.31496062992125984" footer="0.31496062992125984"/>
  <pageSetup blackAndWhite="1" horizontalDpi="600" verticalDpi="600" orientation="portrait" paperSize="9" scale="95" r:id="rId2"/>
  <rowBreaks count="9" manualBreakCount="9">
    <brk id="39" max="255" man="1"/>
    <brk id="78" max="255" man="1"/>
    <brk id="117" max="255" man="1"/>
    <brk id="156" max="255" man="1"/>
    <brk id="195" max="255" man="1"/>
    <brk id="234" max="255" man="1"/>
    <brk id="273" max="255" man="1"/>
    <brk id="312" max="255" man="1"/>
    <brk id="351" max="255"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L389"/>
  <sheetViews>
    <sheetView showZeros="0" view="pageBreakPreview" zoomScaleSheetLayoutView="100" zoomScalePageLayoutView="0" workbookViewId="0" topLeftCell="A1">
      <selection activeCell="A11" sqref="A11"/>
    </sheetView>
  </sheetViews>
  <sheetFormatPr defaultColWidth="8.57421875" defaultRowHeight="15"/>
  <sheetData>
    <row r="1" spans="1:11" ht="13.5">
      <c r="A1" s="14" t="s">
        <v>158</v>
      </c>
      <c r="B1" s="15"/>
      <c r="C1" s="15"/>
      <c r="D1" s="15"/>
      <c r="E1" s="15"/>
      <c r="F1" s="15"/>
      <c r="G1" s="15"/>
      <c r="H1" s="15"/>
      <c r="I1" s="15"/>
      <c r="J1" s="15"/>
      <c r="K1" s="16"/>
    </row>
    <row r="2" spans="1:11" ht="13.5">
      <c r="A2" s="17"/>
      <c r="B2" s="18"/>
      <c r="C2" s="18"/>
      <c r="D2" s="18"/>
      <c r="E2" s="18"/>
      <c r="F2" s="18"/>
      <c r="G2" s="18"/>
      <c r="H2" s="18"/>
      <c r="I2" s="18"/>
      <c r="J2" s="18"/>
      <c r="K2" s="19"/>
    </row>
    <row r="3" spans="1:11" ht="13.5">
      <c r="A3" s="17"/>
      <c r="B3" s="18"/>
      <c r="C3" s="18"/>
      <c r="D3" s="18"/>
      <c r="E3" s="18"/>
      <c r="F3" s="18"/>
      <c r="G3" s="18"/>
      <c r="H3" s="18"/>
      <c r="I3" s="18"/>
      <c r="J3" s="18"/>
      <c r="K3" s="19"/>
    </row>
    <row r="4" spans="1:11" ht="13.5">
      <c r="A4" s="17"/>
      <c r="B4" s="18"/>
      <c r="C4" s="18"/>
      <c r="D4" s="18"/>
      <c r="E4" s="18"/>
      <c r="F4" s="18"/>
      <c r="G4" s="18"/>
      <c r="H4" s="18"/>
      <c r="I4" s="18"/>
      <c r="J4" s="18"/>
      <c r="K4" s="19"/>
    </row>
    <row r="5" spans="1:11" ht="18.75">
      <c r="A5" s="228" t="s">
        <v>20</v>
      </c>
      <c r="B5" s="229"/>
      <c r="C5" s="229"/>
      <c r="D5" s="229"/>
      <c r="E5" s="229"/>
      <c r="F5" s="229"/>
      <c r="G5" s="229"/>
      <c r="H5" s="229"/>
      <c r="I5" s="229"/>
      <c r="J5" s="229"/>
      <c r="K5" s="230"/>
    </row>
    <row r="6" spans="1:11" ht="18.75">
      <c r="A6" s="20"/>
      <c r="B6" s="18"/>
      <c r="C6" s="18"/>
      <c r="D6" s="18"/>
      <c r="E6" s="18"/>
      <c r="F6" s="18"/>
      <c r="G6" s="18"/>
      <c r="H6" s="18"/>
      <c r="I6" s="18"/>
      <c r="J6" s="18"/>
      <c r="K6" s="19"/>
    </row>
    <row r="7" spans="1:11" ht="13.5">
      <c r="A7" s="17"/>
      <c r="B7" s="18"/>
      <c r="C7" s="18"/>
      <c r="D7" s="18"/>
      <c r="E7" s="18"/>
      <c r="F7" s="18"/>
      <c r="G7" s="18"/>
      <c r="H7" s="18"/>
      <c r="I7" s="18"/>
      <c r="J7" s="18"/>
      <c r="K7" s="19"/>
    </row>
    <row r="8" spans="1:11" ht="13.5">
      <c r="A8" s="17" t="s">
        <v>45</v>
      </c>
      <c r="B8" s="18"/>
      <c r="C8" s="18"/>
      <c r="D8" s="18"/>
      <c r="E8" s="18"/>
      <c r="F8" s="18"/>
      <c r="G8" s="18"/>
      <c r="H8" s="18"/>
      <c r="I8" s="18"/>
      <c r="J8" s="18"/>
      <c r="K8" s="19"/>
    </row>
    <row r="9" spans="1:11" ht="30" customHeight="1">
      <c r="A9" s="93" t="s">
        <v>21</v>
      </c>
      <c r="B9" s="136" t="str">
        <f>CONCATENATE('★基礎情報入力'!D4,"　　",'★基礎情報入力'!D5)</f>
        <v>　　</v>
      </c>
      <c r="C9" s="137"/>
      <c r="D9" s="137"/>
      <c r="E9" s="137"/>
      <c r="F9" s="137"/>
      <c r="G9" s="137"/>
      <c r="H9" s="137"/>
      <c r="I9" s="137"/>
      <c r="J9" s="137"/>
      <c r="K9" s="190"/>
    </row>
    <row r="10" spans="1:11" ht="13.5">
      <c r="A10" s="17"/>
      <c r="B10" s="18"/>
      <c r="C10" s="18"/>
      <c r="D10" s="18"/>
      <c r="E10" s="18"/>
      <c r="F10" s="18"/>
      <c r="G10" s="18"/>
      <c r="H10" s="18"/>
      <c r="I10" s="18"/>
      <c r="J10" s="18"/>
      <c r="K10" s="19"/>
    </row>
    <row r="11" spans="1:11" ht="13.5">
      <c r="A11" s="17" t="s">
        <v>279</v>
      </c>
      <c r="B11" s="18"/>
      <c r="C11" s="18"/>
      <c r="D11" s="18"/>
      <c r="E11" s="18"/>
      <c r="F11" s="18"/>
      <c r="G11" s="18"/>
      <c r="H11" s="18"/>
      <c r="I11" s="18"/>
      <c r="J11" s="18"/>
      <c r="K11" s="19"/>
    </row>
    <row r="12" spans="1:11" ht="30" customHeight="1">
      <c r="A12" s="219"/>
      <c r="B12" s="220"/>
      <c r="C12" s="18" t="s">
        <v>25</v>
      </c>
      <c r="D12" s="18"/>
      <c r="E12" s="18"/>
      <c r="F12" s="18"/>
      <c r="G12" s="18"/>
      <c r="H12" s="18"/>
      <c r="I12" s="18"/>
      <c r="J12" s="18"/>
      <c r="K12" s="19"/>
    </row>
    <row r="13" spans="1:11" ht="13.5">
      <c r="A13" s="17"/>
      <c r="B13" s="18"/>
      <c r="C13" s="18"/>
      <c r="D13" s="18"/>
      <c r="E13" s="18"/>
      <c r="F13" s="18"/>
      <c r="G13" s="18"/>
      <c r="H13" s="18"/>
      <c r="I13" s="18"/>
      <c r="J13" s="18"/>
      <c r="K13" s="19"/>
    </row>
    <row r="14" spans="1:11" ht="13.5">
      <c r="A14" s="17" t="s">
        <v>23</v>
      </c>
      <c r="B14" s="18"/>
      <c r="C14" s="18"/>
      <c r="D14" s="18"/>
      <c r="E14" s="18"/>
      <c r="F14" s="18"/>
      <c r="G14" s="18"/>
      <c r="H14" s="18"/>
      <c r="I14" s="18"/>
      <c r="J14" s="18"/>
      <c r="K14" s="19"/>
    </row>
    <row r="15" spans="1:11" ht="30" customHeight="1">
      <c r="A15" s="94" t="s">
        <v>24</v>
      </c>
      <c r="B15" s="221">
        <f>'★基礎情報入力'!F10</f>
        <v>0</v>
      </c>
      <c r="C15" s="222"/>
      <c r="D15" s="222"/>
      <c r="E15" s="222"/>
      <c r="F15" s="222"/>
      <c r="G15" s="222"/>
      <c r="H15" s="222"/>
      <c r="I15" s="222"/>
      <c r="J15" s="222"/>
      <c r="K15" s="223"/>
    </row>
    <row r="16" spans="1:11" ht="24.75" customHeight="1">
      <c r="A16" s="146" t="s">
        <v>43</v>
      </c>
      <c r="B16" s="221">
        <f>'★基礎情報入力'!F11</f>
        <v>0</v>
      </c>
      <c r="C16" s="222"/>
      <c r="D16" s="222"/>
      <c r="E16" s="222"/>
      <c r="F16" s="222"/>
      <c r="G16" s="222"/>
      <c r="H16" s="222"/>
      <c r="I16" s="222"/>
      <c r="J16" s="222"/>
      <c r="K16" s="223"/>
    </row>
    <row r="17" spans="1:11" ht="39.75" customHeight="1">
      <c r="A17" s="224"/>
      <c r="B17" s="225">
        <f>CONCATENATE('★基礎情報入力'!F12,'★基礎情報入力'!F13,'★基礎情報入力'!F14)</f>
      </c>
      <c r="C17" s="226"/>
      <c r="D17" s="226"/>
      <c r="E17" s="226"/>
      <c r="F17" s="226"/>
      <c r="G17" s="226"/>
      <c r="H17" s="226"/>
      <c r="I17" s="226"/>
      <c r="J17" s="226"/>
      <c r="K17" s="227"/>
    </row>
    <row r="18" spans="1:11" ht="30" customHeight="1">
      <c r="A18" s="94" t="s">
        <v>26</v>
      </c>
      <c r="B18" s="207">
        <f>B17</f>
      </c>
      <c r="C18" s="208"/>
      <c r="D18" s="208"/>
      <c r="E18" s="208"/>
      <c r="F18" s="208"/>
      <c r="G18" s="208"/>
      <c r="H18" s="208"/>
      <c r="I18" s="208"/>
      <c r="J18" s="208"/>
      <c r="K18" s="209"/>
    </row>
    <row r="19" spans="1:11" ht="13.5">
      <c r="A19" s="17" t="s">
        <v>27</v>
      </c>
      <c r="B19" s="18"/>
      <c r="C19" s="18"/>
      <c r="D19" s="18"/>
      <c r="E19" s="18"/>
      <c r="F19" s="18"/>
      <c r="G19" s="18"/>
      <c r="H19" s="18"/>
      <c r="I19" s="18"/>
      <c r="J19" s="18"/>
      <c r="K19" s="19"/>
    </row>
    <row r="20" spans="1:11" ht="13.5">
      <c r="A20" s="17"/>
      <c r="B20" s="18"/>
      <c r="C20" s="18"/>
      <c r="D20" s="18"/>
      <c r="E20" s="18"/>
      <c r="F20" s="18"/>
      <c r="G20" s="18"/>
      <c r="H20" s="18"/>
      <c r="I20" s="18"/>
      <c r="J20" s="18"/>
      <c r="K20" s="19"/>
    </row>
    <row r="21" spans="1:11" ht="39.75" customHeight="1">
      <c r="A21" s="94" t="s">
        <v>28</v>
      </c>
      <c r="B21" s="210"/>
      <c r="C21" s="211"/>
      <c r="D21" s="211"/>
      <c r="E21" s="211"/>
      <c r="F21" s="211"/>
      <c r="G21" s="211"/>
      <c r="H21" s="211"/>
      <c r="I21" s="211"/>
      <c r="J21" s="211"/>
      <c r="K21" s="212"/>
    </row>
    <row r="22" spans="1:11" ht="30" customHeight="1">
      <c r="A22" s="8" t="s">
        <v>29</v>
      </c>
      <c r="B22" s="213" t="s">
        <v>46</v>
      </c>
      <c r="C22" s="214"/>
      <c r="D22" s="214"/>
      <c r="E22" s="214"/>
      <c r="F22" s="96" t="s">
        <v>49</v>
      </c>
      <c r="G22" s="95"/>
      <c r="H22" s="96" t="s">
        <v>47</v>
      </c>
      <c r="I22" s="95"/>
      <c r="J22" s="10" t="s">
        <v>48</v>
      </c>
      <c r="K22" s="11"/>
    </row>
    <row r="23" spans="1:11" ht="30" customHeight="1">
      <c r="A23" s="8" t="s">
        <v>30</v>
      </c>
      <c r="B23" s="215">
        <f>'★基礎情報入力'!F15</f>
        <v>0</v>
      </c>
      <c r="C23" s="216"/>
      <c r="D23" s="9" t="s">
        <v>31</v>
      </c>
      <c r="E23" s="9"/>
      <c r="F23" s="9"/>
      <c r="G23" s="9"/>
      <c r="H23" s="9"/>
      <c r="I23" s="9"/>
      <c r="J23" s="9"/>
      <c r="K23" s="6"/>
    </row>
    <row r="24" spans="1:11" ht="30" customHeight="1">
      <c r="A24" s="93" t="s">
        <v>44</v>
      </c>
      <c r="B24" s="217" t="s">
        <v>53</v>
      </c>
      <c r="C24" s="218"/>
      <c r="D24" s="9" t="s">
        <v>32</v>
      </c>
      <c r="E24" s="9"/>
      <c r="F24" s="9"/>
      <c r="G24" s="9"/>
      <c r="H24" s="9"/>
      <c r="I24" s="9"/>
      <c r="J24" s="9"/>
      <c r="K24" s="6"/>
    </row>
    <row r="25" spans="1:11" ht="13.5">
      <c r="A25" s="17"/>
      <c r="B25" s="18"/>
      <c r="C25" s="18"/>
      <c r="D25" s="18"/>
      <c r="E25" s="18"/>
      <c r="F25" s="18"/>
      <c r="G25" s="18"/>
      <c r="H25" s="18"/>
      <c r="I25" s="18"/>
      <c r="J25" s="18"/>
      <c r="K25" s="19"/>
    </row>
    <row r="26" spans="1:11" ht="13.5">
      <c r="A26" s="17" t="s">
        <v>33</v>
      </c>
      <c r="B26" s="18"/>
      <c r="C26" s="18"/>
      <c r="D26" s="18"/>
      <c r="E26" s="18"/>
      <c r="F26" s="18"/>
      <c r="G26" s="18"/>
      <c r="H26" s="18"/>
      <c r="I26" s="18"/>
      <c r="J26" s="18"/>
      <c r="K26" s="19"/>
    </row>
    <row r="27" spans="1:11" ht="19.5" customHeight="1">
      <c r="A27" s="182" t="s">
        <v>34</v>
      </c>
      <c r="B27" s="182"/>
      <c r="C27" s="182"/>
      <c r="D27" s="182"/>
      <c r="E27" s="182" t="s">
        <v>51</v>
      </c>
      <c r="F27" s="182"/>
      <c r="G27" s="182"/>
      <c r="H27" s="182"/>
      <c r="I27" s="182" t="s">
        <v>52</v>
      </c>
      <c r="J27" s="182"/>
      <c r="K27" s="182"/>
    </row>
    <row r="28" spans="1:11" ht="30" customHeight="1">
      <c r="A28" s="202" t="s">
        <v>35</v>
      </c>
      <c r="B28" s="202"/>
      <c r="C28" s="202"/>
      <c r="D28" s="202"/>
      <c r="E28" s="203">
        <f>'様式3-2-1 ｲ（診断・要安全確認計画）'!D8</f>
        <v>0</v>
      </c>
      <c r="F28" s="204"/>
      <c r="G28" s="205"/>
      <c r="H28" s="13" t="s">
        <v>50</v>
      </c>
      <c r="I28" s="206"/>
      <c r="J28" s="206"/>
      <c r="K28" s="206"/>
    </row>
    <row r="29" spans="1:11" ht="30" customHeight="1">
      <c r="A29" s="202" t="s">
        <v>36</v>
      </c>
      <c r="B29" s="202"/>
      <c r="C29" s="202"/>
      <c r="D29" s="202"/>
      <c r="E29" s="203">
        <f>'様式3-2-1 ｲ（診断・要安全確認計画）'!C8</f>
        <v>0</v>
      </c>
      <c r="F29" s="204"/>
      <c r="G29" s="205"/>
      <c r="H29" s="13" t="s">
        <v>50</v>
      </c>
      <c r="I29" s="206"/>
      <c r="J29" s="206"/>
      <c r="K29" s="206"/>
    </row>
    <row r="30" spans="1:11" ht="30" customHeight="1">
      <c r="A30" s="202" t="s">
        <v>110</v>
      </c>
      <c r="B30" s="202"/>
      <c r="C30" s="202"/>
      <c r="D30" s="202"/>
      <c r="E30" s="203">
        <f>'様式3-2-1 ｲ（診断・要安全確認計画）'!F8</f>
        <v>0</v>
      </c>
      <c r="F30" s="204"/>
      <c r="G30" s="205"/>
      <c r="H30" s="13" t="s">
        <v>50</v>
      </c>
      <c r="I30" s="206"/>
      <c r="J30" s="206"/>
      <c r="K30" s="206"/>
    </row>
    <row r="31" spans="1:11" ht="30" customHeight="1">
      <c r="A31" s="202" t="s">
        <v>37</v>
      </c>
      <c r="B31" s="202"/>
      <c r="C31" s="202"/>
      <c r="D31" s="202"/>
      <c r="E31" s="203">
        <f>'様式3-2-1 ｲ（診断・要安全確認計画）'!V8</f>
        <v>0</v>
      </c>
      <c r="F31" s="204"/>
      <c r="G31" s="205"/>
      <c r="H31" s="13" t="s">
        <v>50</v>
      </c>
      <c r="I31" s="206"/>
      <c r="J31" s="206"/>
      <c r="K31" s="206"/>
    </row>
    <row r="32" spans="1:11" ht="13.5">
      <c r="A32" s="17" t="s">
        <v>38</v>
      </c>
      <c r="B32" s="18"/>
      <c r="C32" s="18"/>
      <c r="D32" s="18"/>
      <c r="E32" s="18"/>
      <c r="F32" s="18"/>
      <c r="G32" s="18"/>
      <c r="H32" s="18"/>
      <c r="I32" s="18"/>
      <c r="J32" s="18"/>
      <c r="K32" s="19"/>
    </row>
    <row r="33" spans="1:11" ht="13.5">
      <c r="A33" s="17"/>
      <c r="B33" s="18"/>
      <c r="C33" s="18"/>
      <c r="D33" s="18"/>
      <c r="E33" s="18"/>
      <c r="F33" s="18"/>
      <c r="G33" s="18"/>
      <c r="H33" s="18"/>
      <c r="I33" s="18"/>
      <c r="J33" s="18"/>
      <c r="K33" s="19"/>
    </row>
    <row r="34" spans="1:12" ht="13.5">
      <c r="A34" s="17" t="s">
        <v>39</v>
      </c>
      <c r="B34" s="18"/>
      <c r="C34" s="18"/>
      <c r="D34" s="18"/>
      <c r="E34" s="18"/>
      <c r="F34" s="18"/>
      <c r="G34" s="18"/>
      <c r="H34" s="18"/>
      <c r="I34" s="18"/>
      <c r="J34" s="18"/>
      <c r="K34" s="19"/>
      <c r="L34" t="s">
        <v>283</v>
      </c>
    </row>
    <row r="35" spans="1:12" ht="19.5" customHeight="1">
      <c r="A35" s="136" t="s">
        <v>40</v>
      </c>
      <c r="B35" s="137"/>
      <c r="C35" s="137"/>
      <c r="D35" s="190"/>
      <c r="E35" s="495" t="s">
        <v>280</v>
      </c>
      <c r="F35" s="496"/>
      <c r="G35" s="496"/>
      <c r="H35" s="496"/>
      <c r="I35" s="496"/>
      <c r="J35" s="497"/>
      <c r="K35" s="19"/>
      <c r="L35" t="s">
        <v>284</v>
      </c>
    </row>
    <row r="36" spans="1:11" ht="19.5" customHeight="1">
      <c r="A36" s="197" t="s">
        <v>41</v>
      </c>
      <c r="B36" s="198"/>
      <c r="C36" s="198"/>
      <c r="D36" s="166"/>
      <c r="E36" s="498" t="s">
        <v>281</v>
      </c>
      <c r="F36" s="499"/>
      <c r="G36" s="499"/>
      <c r="H36" s="499"/>
      <c r="I36" s="499"/>
      <c r="J36" s="500"/>
      <c r="K36" s="19"/>
    </row>
    <row r="37" spans="1:11" ht="39.75" customHeight="1">
      <c r="A37" s="199" t="s">
        <v>42</v>
      </c>
      <c r="B37" s="200"/>
      <c r="C37" s="200"/>
      <c r="D37" s="201"/>
      <c r="E37" s="501"/>
      <c r="F37" s="502"/>
      <c r="G37" s="502"/>
      <c r="H37" s="502"/>
      <c r="I37" s="502"/>
      <c r="J37" s="503"/>
      <c r="K37" s="19"/>
    </row>
    <row r="38" spans="1:11" ht="13.5">
      <c r="A38" s="192" t="s">
        <v>282</v>
      </c>
      <c r="B38" s="193"/>
      <c r="C38" s="193"/>
      <c r="D38" s="193"/>
      <c r="E38" s="193"/>
      <c r="F38" s="193"/>
      <c r="G38" s="193"/>
      <c r="H38" s="193"/>
      <c r="I38" s="193"/>
      <c r="J38" s="193"/>
      <c r="K38" s="194"/>
    </row>
    <row r="40" spans="1:11" ht="13.5">
      <c r="A40" s="14" t="s">
        <v>158</v>
      </c>
      <c r="B40" s="15"/>
      <c r="C40" s="15"/>
      <c r="D40" s="15"/>
      <c r="E40" s="15"/>
      <c r="F40" s="15"/>
      <c r="G40" s="15"/>
      <c r="H40" s="15"/>
      <c r="I40" s="15"/>
      <c r="J40" s="15"/>
      <c r="K40" s="16"/>
    </row>
    <row r="41" spans="1:11" ht="13.5">
      <c r="A41" s="17"/>
      <c r="B41" s="18"/>
      <c r="C41" s="18"/>
      <c r="D41" s="18"/>
      <c r="E41" s="18"/>
      <c r="F41" s="18"/>
      <c r="G41" s="18"/>
      <c r="H41" s="18"/>
      <c r="I41" s="18"/>
      <c r="J41" s="18"/>
      <c r="K41" s="19"/>
    </row>
    <row r="42" spans="1:11" ht="13.5">
      <c r="A42" s="17"/>
      <c r="B42" s="18"/>
      <c r="C42" s="18"/>
      <c r="D42" s="18"/>
      <c r="E42" s="18"/>
      <c r="F42" s="18"/>
      <c r="G42" s="18"/>
      <c r="H42" s="18"/>
      <c r="I42" s="18"/>
      <c r="J42" s="18"/>
      <c r="K42" s="19"/>
    </row>
    <row r="43" spans="1:11" ht="13.5">
      <c r="A43" s="17"/>
      <c r="B43" s="18"/>
      <c r="C43" s="18"/>
      <c r="D43" s="18"/>
      <c r="E43" s="18"/>
      <c r="F43" s="18"/>
      <c r="G43" s="18"/>
      <c r="H43" s="18"/>
      <c r="I43" s="18"/>
      <c r="J43" s="18"/>
      <c r="K43" s="19"/>
    </row>
    <row r="44" spans="1:11" ht="18.75">
      <c r="A44" s="228" t="s">
        <v>20</v>
      </c>
      <c r="B44" s="229"/>
      <c r="C44" s="229"/>
      <c r="D44" s="229"/>
      <c r="E44" s="229"/>
      <c r="F44" s="229"/>
      <c r="G44" s="229"/>
      <c r="H44" s="229"/>
      <c r="I44" s="229"/>
      <c r="J44" s="229"/>
      <c r="K44" s="230"/>
    </row>
    <row r="45" spans="1:11" ht="18.75">
      <c r="A45" s="20"/>
      <c r="B45" s="18"/>
      <c r="C45" s="18"/>
      <c r="D45" s="18"/>
      <c r="E45" s="18"/>
      <c r="F45" s="18"/>
      <c r="G45" s="18"/>
      <c r="H45" s="18"/>
      <c r="I45" s="18"/>
      <c r="J45" s="18"/>
      <c r="K45" s="19"/>
    </row>
    <row r="46" spans="1:11" ht="13.5">
      <c r="A46" s="17"/>
      <c r="B46" s="18"/>
      <c r="C46" s="18"/>
      <c r="D46" s="18"/>
      <c r="E46" s="18"/>
      <c r="F46" s="18"/>
      <c r="G46" s="18"/>
      <c r="H46" s="18"/>
      <c r="I46" s="18"/>
      <c r="J46" s="18"/>
      <c r="K46" s="19"/>
    </row>
    <row r="47" spans="1:11" ht="13.5">
      <c r="A47" s="17" t="s">
        <v>45</v>
      </c>
      <c r="B47" s="18"/>
      <c r="C47" s="18"/>
      <c r="D47" s="18"/>
      <c r="E47" s="18"/>
      <c r="F47" s="18"/>
      <c r="G47" s="18"/>
      <c r="H47" s="18"/>
      <c r="I47" s="18"/>
      <c r="J47" s="18"/>
      <c r="K47" s="19"/>
    </row>
    <row r="48" spans="1:11" ht="30" customHeight="1">
      <c r="A48" s="93" t="s">
        <v>21</v>
      </c>
      <c r="B48" s="136" t="str">
        <f>CONCATENATE('★基礎情報入力'!D4,"　　",'★基礎情報入力'!D5)</f>
        <v>　　</v>
      </c>
      <c r="C48" s="137"/>
      <c r="D48" s="137"/>
      <c r="E48" s="137"/>
      <c r="F48" s="137"/>
      <c r="G48" s="137"/>
      <c r="H48" s="137"/>
      <c r="I48" s="137"/>
      <c r="J48" s="137"/>
      <c r="K48" s="190"/>
    </row>
    <row r="49" spans="1:11" ht="13.5">
      <c r="A49" s="17"/>
      <c r="B49" s="18"/>
      <c r="C49" s="18"/>
      <c r="D49" s="18"/>
      <c r="E49" s="18"/>
      <c r="F49" s="18"/>
      <c r="G49" s="18"/>
      <c r="H49" s="18"/>
      <c r="I49" s="18"/>
      <c r="J49" s="18"/>
      <c r="K49" s="19"/>
    </row>
    <row r="50" spans="1:11" ht="13.5">
      <c r="A50" s="17" t="s">
        <v>22</v>
      </c>
      <c r="B50" s="18"/>
      <c r="C50" s="18"/>
      <c r="D50" s="18"/>
      <c r="E50" s="18"/>
      <c r="F50" s="18"/>
      <c r="G50" s="18"/>
      <c r="H50" s="18"/>
      <c r="I50" s="18"/>
      <c r="J50" s="18"/>
      <c r="K50" s="19"/>
    </row>
    <row r="51" spans="1:11" ht="30" customHeight="1">
      <c r="A51" s="219"/>
      <c r="B51" s="220"/>
      <c r="C51" s="18" t="s">
        <v>25</v>
      </c>
      <c r="D51" s="18"/>
      <c r="E51" s="18"/>
      <c r="F51" s="18"/>
      <c r="G51" s="18"/>
      <c r="H51" s="18"/>
      <c r="I51" s="18"/>
      <c r="J51" s="18"/>
      <c r="K51" s="19"/>
    </row>
    <row r="52" spans="1:11" ht="13.5">
      <c r="A52" s="17"/>
      <c r="B52" s="18"/>
      <c r="C52" s="18"/>
      <c r="D52" s="18"/>
      <c r="E52" s="18"/>
      <c r="F52" s="18"/>
      <c r="G52" s="18"/>
      <c r="H52" s="18"/>
      <c r="I52" s="18"/>
      <c r="J52" s="18"/>
      <c r="K52" s="19"/>
    </row>
    <row r="53" spans="1:11" ht="13.5">
      <c r="A53" s="17" t="s">
        <v>23</v>
      </c>
      <c r="B53" s="18"/>
      <c r="C53" s="18"/>
      <c r="D53" s="18"/>
      <c r="E53" s="18"/>
      <c r="F53" s="18"/>
      <c r="G53" s="18"/>
      <c r="H53" s="18"/>
      <c r="I53" s="18"/>
      <c r="J53" s="18"/>
      <c r="K53" s="19"/>
    </row>
    <row r="54" spans="1:11" ht="30" customHeight="1">
      <c r="A54" s="94" t="s">
        <v>24</v>
      </c>
      <c r="B54" s="221">
        <f>'★基礎情報入力'!F19</f>
        <v>0</v>
      </c>
      <c r="C54" s="222"/>
      <c r="D54" s="222"/>
      <c r="E54" s="222"/>
      <c r="F54" s="222"/>
      <c r="G54" s="222"/>
      <c r="H54" s="222"/>
      <c r="I54" s="222"/>
      <c r="J54" s="222"/>
      <c r="K54" s="223"/>
    </row>
    <row r="55" spans="1:11" ht="24.75" customHeight="1">
      <c r="A55" s="146" t="s">
        <v>43</v>
      </c>
      <c r="B55" s="221">
        <f>'★基礎情報入力'!F20</f>
        <v>0</v>
      </c>
      <c r="C55" s="222"/>
      <c r="D55" s="222"/>
      <c r="E55" s="222"/>
      <c r="F55" s="222"/>
      <c r="G55" s="222"/>
      <c r="H55" s="222"/>
      <c r="I55" s="222"/>
      <c r="J55" s="222"/>
      <c r="K55" s="223"/>
    </row>
    <row r="56" spans="1:11" ht="39.75" customHeight="1">
      <c r="A56" s="224"/>
      <c r="B56" s="225">
        <f>CONCATENATE('★基礎情報入力'!F21,'★基礎情報入力'!F22,'★基礎情報入力'!F23)</f>
      </c>
      <c r="C56" s="226"/>
      <c r="D56" s="226"/>
      <c r="E56" s="226"/>
      <c r="F56" s="226"/>
      <c r="G56" s="226"/>
      <c r="H56" s="226"/>
      <c r="I56" s="226"/>
      <c r="J56" s="226"/>
      <c r="K56" s="227"/>
    </row>
    <row r="57" spans="1:11" ht="30" customHeight="1">
      <c r="A57" s="94" t="s">
        <v>26</v>
      </c>
      <c r="B57" s="207">
        <f>B56</f>
      </c>
      <c r="C57" s="208"/>
      <c r="D57" s="208"/>
      <c r="E57" s="208"/>
      <c r="F57" s="208"/>
      <c r="G57" s="208"/>
      <c r="H57" s="208"/>
      <c r="I57" s="208"/>
      <c r="J57" s="208"/>
      <c r="K57" s="209"/>
    </row>
    <row r="58" spans="1:11" ht="13.5">
      <c r="A58" s="17" t="s">
        <v>27</v>
      </c>
      <c r="B58" s="18"/>
      <c r="C58" s="18"/>
      <c r="D58" s="18"/>
      <c r="E58" s="18"/>
      <c r="F58" s="18"/>
      <c r="G58" s="18"/>
      <c r="H58" s="18"/>
      <c r="I58" s="18"/>
      <c r="J58" s="18"/>
      <c r="K58" s="19"/>
    </row>
    <row r="59" spans="1:11" ht="13.5">
      <c r="A59" s="17"/>
      <c r="B59" s="18"/>
      <c r="C59" s="18"/>
      <c r="D59" s="18"/>
      <c r="E59" s="18"/>
      <c r="F59" s="18"/>
      <c r="G59" s="18"/>
      <c r="H59" s="18"/>
      <c r="I59" s="18"/>
      <c r="J59" s="18"/>
      <c r="K59" s="19"/>
    </row>
    <row r="60" spans="1:11" ht="39.75" customHeight="1">
      <c r="A60" s="94" t="s">
        <v>28</v>
      </c>
      <c r="B60" s="210"/>
      <c r="C60" s="211"/>
      <c r="D60" s="211"/>
      <c r="E60" s="211"/>
      <c r="F60" s="211"/>
      <c r="G60" s="211"/>
      <c r="H60" s="211"/>
      <c r="I60" s="211"/>
      <c r="J60" s="211"/>
      <c r="K60" s="212"/>
    </row>
    <row r="61" spans="1:11" ht="30" customHeight="1">
      <c r="A61" s="8" t="s">
        <v>29</v>
      </c>
      <c r="B61" s="213" t="s">
        <v>46</v>
      </c>
      <c r="C61" s="214"/>
      <c r="D61" s="214"/>
      <c r="E61" s="214"/>
      <c r="F61" s="96" t="s">
        <v>49</v>
      </c>
      <c r="G61" s="95"/>
      <c r="H61" s="96" t="s">
        <v>47</v>
      </c>
      <c r="I61" s="95"/>
      <c r="J61" s="10" t="s">
        <v>48</v>
      </c>
      <c r="K61" s="11"/>
    </row>
    <row r="62" spans="1:11" ht="30" customHeight="1">
      <c r="A62" s="8" t="s">
        <v>30</v>
      </c>
      <c r="B62" s="215">
        <f>'★基礎情報入力'!F24</f>
        <v>0</v>
      </c>
      <c r="C62" s="216"/>
      <c r="D62" s="9" t="s">
        <v>31</v>
      </c>
      <c r="E62" s="9"/>
      <c r="F62" s="9"/>
      <c r="G62" s="9"/>
      <c r="H62" s="9"/>
      <c r="I62" s="9"/>
      <c r="J62" s="9"/>
      <c r="K62" s="6"/>
    </row>
    <row r="63" spans="1:11" ht="30" customHeight="1">
      <c r="A63" s="93" t="s">
        <v>44</v>
      </c>
      <c r="B63" s="217" t="s">
        <v>53</v>
      </c>
      <c r="C63" s="218"/>
      <c r="D63" s="9" t="s">
        <v>32</v>
      </c>
      <c r="E63" s="9"/>
      <c r="F63" s="9"/>
      <c r="G63" s="9"/>
      <c r="H63" s="9"/>
      <c r="I63" s="9"/>
      <c r="J63" s="9"/>
      <c r="K63" s="6"/>
    </row>
    <row r="64" spans="1:11" ht="13.5">
      <c r="A64" s="17"/>
      <c r="B64" s="18"/>
      <c r="C64" s="18"/>
      <c r="D64" s="18"/>
      <c r="E64" s="18"/>
      <c r="F64" s="18"/>
      <c r="G64" s="18"/>
      <c r="H64" s="18"/>
      <c r="I64" s="18"/>
      <c r="J64" s="18"/>
      <c r="K64" s="19"/>
    </row>
    <row r="65" spans="1:11" ht="13.5">
      <c r="A65" s="17" t="s">
        <v>33</v>
      </c>
      <c r="B65" s="18"/>
      <c r="C65" s="18"/>
      <c r="D65" s="18"/>
      <c r="E65" s="18"/>
      <c r="F65" s="18"/>
      <c r="G65" s="18"/>
      <c r="H65" s="18"/>
      <c r="I65" s="18"/>
      <c r="J65" s="18"/>
      <c r="K65" s="19"/>
    </row>
    <row r="66" spans="1:11" ht="19.5" customHeight="1">
      <c r="A66" s="182" t="s">
        <v>34</v>
      </c>
      <c r="B66" s="182"/>
      <c r="C66" s="182"/>
      <c r="D66" s="182"/>
      <c r="E66" s="182" t="s">
        <v>51</v>
      </c>
      <c r="F66" s="182"/>
      <c r="G66" s="182"/>
      <c r="H66" s="182"/>
      <c r="I66" s="182" t="s">
        <v>52</v>
      </c>
      <c r="J66" s="182"/>
      <c r="K66" s="182"/>
    </row>
    <row r="67" spans="1:11" ht="30" customHeight="1">
      <c r="A67" s="202" t="s">
        <v>35</v>
      </c>
      <c r="B67" s="202"/>
      <c r="C67" s="202"/>
      <c r="D67" s="202"/>
      <c r="E67" s="203">
        <f>'様式3-2-1 ｲ（診断・要安全確認計画）'!D10</f>
        <v>0</v>
      </c>
      <c r="F67" s="204"/>
      <c r="G67" s="205"/>
      <c r="H67" s="13" t="s">
        <v>50</v>
      </c>
      <c r="I67" s="206"/>
      <c r="J67" s="206"/>
      <c r="K67" s="206"/>
    </row>
    <row r="68" spans="1:11" ht="30" customHeight="1">
      <c r="A68" s="202" t="s">
        <v>36</v>
      </c>
      <c r="B68" s="202"/>
      <c r="C68" s="202"/>
      <c r="D68" s="202"/>
      <c r="E68" s="203">
        <f>'様式3-2-1 ｲ（診断・要安全確認計画）'!C10</f>
        <v>0</v>
      </c>
      <c r="F68" s="204"/>
      <c r="G68" s="205"/>
      <c r="H68" s="13" t="s">
        <v>50</v>
      </c>
      <c r="I68" s="206"/>
      <c r="J68" s="206"/>
      <c r="K68" s="206"/>
    </row>
    <row r="69" spans="1:11" ht="30" customHeight="1">
      <c r="A69" s="202" t="s">
        <v>110</v>
      </c>
      <c r="B69" s="202"/>
      <c r="C69" s="202"/>
      <c r="D69" s="202"/>
      <c r="E69" s="203">
        <f>'様式3-2-1 ｲ（診断・要安全確認計画）'!F10</f>
        <v>0</v>
      </c>
      <c r="F69" s="204"/>
      <c r="G69" s="205"/>
      <c r="H69" s="13" t="s">
        <v>50</v>
      </c>
      <c r="I69" s="206"/>
      <c r="J69" s="206"/>
      <c r="K69" s="206"/>
    </row>
    <row r="70" spans="1:11" ht="30" customHeight="1">
      <c r="A70" s="202" t="s">
        <v>37</v>
      </c>
      <c r="B70" s="202"/>
      <c r="C70" s="202"/>
      <c r="D70" s="202"/>
      <c r="E70" s="203">
        <f>'様式3-2-1 ｲ（診断・要安全確認計画）'!V10</f>
        <v>0</v>
      </c>
      <c r="F70" s="204"/>
      <c r="G70" s="205"/>
      <c r="H70" s="13" t="s">
        <v>50</v>
      </c>
      <c r="I70" s="206"/>
      <c r="J70" s="206"/>
      <c r="K70" s="206"/>
    </row>
    <row r="71" spans="1:11" ht="13.5">
      <c r="A71" s="17" t="s">
        <v>38</v>
      </c>
      <c r="B71" s="18"/>
      <c r="C71" s="18"/>
      <c r="D71" s="18"/>
      <c r="E71" s="18"/>
      <c r="F71" s="18"/>
      <c r="G71" s="18"/>
      <c r="H71" s="18"/>
      <c r="I71" s="18"/>
      <c r="J71" s="18"/>
      <c r="K71" s="19"/>
    </row>
    <row r="72" spans="1:11" ht="13.5">
      <c r="A72" s="17"/>
      <c r="B72" s="18"/>
      <c r="C72" s="18"/>
      <c r="D72" s="18"/>
      <c r="E72" s="18"/>
      <c r="F72" s="18"/>
      <c r="G72" s="18"/>
      <c r="H72" s="18"/>
      <c r="I72" s="18"/>
      <c r="J72" s="18"/>
      <c r="K72" s="19"/>
    </row>
    <row r="73" spans="1:11" ht="13.5">
      <c r="A73" s="17" t="s">
        <v>39</v>
      </c>
      <c r="B73" s="18"/>
      <c r="C73" s="18"/>
      <c r="D73" s="18"/>
      <c r="E73" s="18"/>
      <c r="F73" s="18"/>
      <c r="G73" s="18"/>
      <c r="H73" s="18"/>
      <c r="I73" s="18"/>
      <c r="J73" s="18"/>
      <c r="K73" s="19"/>
    </row>
    <row r="74" spans="1:11" ht="19.5" customHeight="1">
      <c r="A74" s="136" t="s">
        <v>40</v>
      </c>
      <c r="B74" s="137"/>
      <c r="C74" s="137"/>
      <c r="D74" s="190"/>
      <c r="E74" s="495" t="s">
        <v>280</v>
      </c>
      <c r="F74" s="496"/>
      <c r="G74" s="496"/>
      <c r="H74" s="496"/>
      <c r="I74" s="496"/>
      <c r="J74" s="497"/>
      <c r="K74" s="19"/>
    </row>
    <row r="75" spans="1:11" ht="19.5" customHeight="1">
      <c r="A75" s="197" t="s">
        <v>41</v>
      </c>
      <c r="B75" s="198"/>
      <c r="C75" s="198"/>
      <c r="D75" s="166"/>
      <c r="E75" s="498" t="s">
        <v>281</v>
      </c>
      <c r="F75" s="499"/>
      <c r="G75" s="499"/>
      <c r="H75" s="499"/>
      <c r="I75" s="499"/>
      <c r="J75" s="500"/>
      <c r="K75" s="19"/>
    </row>
    <row r="76" spans="1:11" ht="39.75" customHeight="1">
      <c r="A76" s="199" t="s">
        <v>42</v>
      </c>
      <c r="B76" s="200"/>
      <c r="C76" s="200"/>
      <c r="D76" s="201"/>
      <c r="E76" s="501"/>
      <c r="F76" s="502"/>
      <c r="G76" s="502"/>
      <c r="H76" s="502"/>
      <c r="I76" s="502"/>
      <c r="J76" s="503"/>
      <c r="K76" s="19"/>
    </row>
    <row r="77" spans="1:11" ht="13.5">
      <c r="A77" s="192" t="s">
        <v>282</v>
      </c>
      <c r="B77" s="193"/>
      <c r="C77" s="193"/>
      <c r="D77" s="193"/>
      <c r="E77" s="193"/>
      <c r="F77" s="193"/>
      <c r="G77" s="193"/>
      <c r="H77" s="193"/>
      <c r="I77" s="193"/>
      <c r="J77" s="193"/>
      <c r="K77" s="194"/>
    </row>
    <row r="79" spans="1:11" ht="13.5">
      <c r="A79" s="14" t="s">
        <v>158</v>
      </c>
      <c r="B79" s="15"/>
      <c r="C79" s="15"/>
      <c r="D79" s="15"/>
      <c r="E79" s="15"/>
      <c r="F79" s="15"/>
      <c r="G79" s="15"/>
      <c r="H79" s="15"/>
      <c r="I79" s="15"/>
      <c r="J79" s="15"/>
      <c r="K79" s="16"/>
    </row>
    <row r="80" spans="1:11" ht="13.5">
      <c r="A80" s="17"/>
      <c r="B80" s="18"/>
      <c r="C80" s="18"/>
      <c r="D80" s="18"/>
      <c r="E80" s="18"/>
      <c r="F80" s="18"/>
      <c r="G80" s="18"/>
      <c r="H80" s="18"/>
      <c r="I80" s="18"/>
      <c r="J80" s="18"/>
      <c r="K80" s="19"/>
    </row>
    <row r="81" spans="1:11" ht="13.5">
      <c r="A81" s="17"/>
      <c r="B81" s="18"/>
      <c r="C81" s="18"/>
      <c r="D81" s="18"/>
      <c r="E81" s="18"/>
      <c r="F81" s="18"/>
      <c r="G81" s="18"/>
      <c r="H81" s="18"/>
      <c r="I81" s="18"/>
      <c r="J81" s="18"/>
      <c r="K81" s="19"/>
    </row>
    <row r="82" spans="1:11" ht="13.5">
      <c r="A82" s="17"/>
      <c r="B82" s="18"/>
      <c r="C82" s="18"/>
      <c r="D82" s="18"/>
      <c r="E82" s="18"/>
      <c r="F82" s="18"/>
      <c r="G82" s="18"/>
      <c r="H82" s="18"/>
      <c r="I82" s="18"/>
      <c r="J82" s="18"/>
      <c r="K82" s="19"/>
    </row>
    <row r="83" spans="1:11" ht="18.75">
      <c r="A83" s="228" t="s">
        <v>20</v>
      </c>
      <c r="B83" s="229"/>
      <c r="C83" s="229"/>
      <c r="D83" s="229"/>
      <c r="E83" s="229"/>
      <c r="F83" s="229"/>
      <c r="G83" s="229"/>
      <c r="H83" s="229"/>
      <c r="I83" s="229"/>
      <c r="J83" s="229"/>
      <c r="K83" s="230"/>
    </row>
    <row r="84" spans="1:11" ht="18.75">
      <c r="A84" s="20"/>
      <c r="B84" s="18"/>
      <c r="C84" s="18"/>
      <c r="D84" s="18"/>
      <c r="E84" s="18"/>
      <c r="F84" s="18"/>
      <c r="G84" s="18"/>
      <c r="H84" s="18"/>
      <c r="I84" s="18"/>
      <c r="J84" s="18"/>
      <c r="K84" s="19"/>
    </row>
    <row r="85" spans="1:11" ht="13.5">
      <c r="A85" s="17"/>
      <c r="B85" s="18"/>
      <c r="C85" s="18"/>
      <c r="D85" s="18"/>
      <c r="E85" s="18"/>
      <c r="F85" s="18"/>
      <c r="G85" s="18"/>
      <c r="H85" s="18"/>
      <c r="I85" s="18"/>
      <c r="J85" s="18"/>
      <c r="K85" s="19"/>
    </row>
    <row r="86" spans="1:11" ht="13.5">
      <c r="A86" s="17" t="s">
        <v>45</v>
      </c>
      <c r="B86" s="18"/>
      <c r="C86" s="18"/>
      <c r="D86" s="18"/>
      <c r="E86" s="18"/>
      <c r="F86" s="18"/>
      <c r="G86" s="18"/>
      <c r="H86" s="18"/>
      <c r="I86" s="18"/>
      <c r="J86" s="18"/>
      <c r="K86" s="19"/>
    </row>
    <row r="87" spans="1:11" ht="30" customHeight="1">
      <c r="A87" s="93" t="s">
        <v>21</v>
      </c>
      <c r="B87" s="136" t="str">
        <f>CONCATENATE('★基礎情報入力'!D4,"　　",'★基礎情報入力'!D5)</f>
        <v>　　</v>
      </c>
      <c r="C87" s="137"/>
      <c r="D87" s="137"/>
      <c r="E87" s="137"/>
      <c r="F87" s="137"/>
      <c r="G87" s="137"/>
      <c r="H87" s="137"/>
      <c r="I87" s="137"/>
      <c r="J87" s="137"/>
      <c r="K87" s="190"/>
    </row>
    <row r="88" spans="1:11" ht="13.5">
      <c r="A88" s="17"/>
      <c r="B88" s="18"/>
      <c r="C88" s="18"/>
      <c r="D88" s="18"/>
      <c r="E88" s="18"/>
      <c r="F88" s="18"/>
      <c r="G88" s="18"/>
      <c r="H88" s="18"/>
      <c r="I88" s="18"/>
      <c r="J88" s="18"/>
      <c r="K88" s="19"/>
    </row>
    <row r="89" spans="1:11" ht="13.5">
      <c r="A89" s="17" t="s">
        <v>22</v>
      </c>
      <c r="B89" s="18"/>
      <c r="C89" s="18"/>
      <c r="D89" s="18"/>
      <c r="E89" s="18"/>
      <c r="F89" s="18"/>
      <c r="G89" s="18"/>
      <c r="H89" s="18"/>
      <c r="I89" s="18"/>
      <c r="J89" s="18"/>
      <c r="K89" s="19"/>
    </row>
    <row r="90" spans="1:11" ht="30" customHeight="1">
      <c r="A90" s="219"/>
      <c r="B90" s="220"/>
      <c r="C90" s="18" t="s">
        <v>25</v>
      </c>
      <c r="D90" s="18"/>
      <c r="E90" s="18"/>
      <c r="F90" s="18"/>
      <c r="G90" s="18"/>
      <c r="H90" s="18"/>
      <c r="I90" s="18"/>
      <c r="J90" s="18"/>
      <c r="K90" s="19"/>
    </row>
    <row r="91" spans="1:11" ht="13.5">
      <c r="A91" s="17"/>
      <c r="B91" s="18"/>
      <c r="C91" s="18"/>
      <c r="D91" s="18"/>
      <c r="E91" s="18"/>
      <c r="F91" s="18"/>
      <c r="G91" s="18"/>
      <c r="H91" s="18"/>
      <c r="I91" s="18"/>
      <c r="J91" s="18"/>
      <c r="K91" s="19"/>
    </row>
    <row r="92" spans="1:11" ht="13.5">
      <c r="A92" s="17" t="s">
        <v>23</v>
      </c>
      <c r="B92" s="18"/>
      <c r="C92" s="18"/>
      <c r="D92" s="18"/>
      <c r="E92" s="18"/>
      <c r="F92" s="18"/>
      <c r="G92" s="18"/>
      <c r="H92" s="18"/>
      <c r="I92" s="18"/>
      <c r="J92" s="18"/>
      <c r="K92" s="19"/>
    </row>
    <row r="93" spans="1:11" ht="30" customHeight="1">
      <c r="A93" s="94" t="s">
        <v>24</v>
      </c>
      <c r="B93" s="221">
        <f>'★基礎情報入力'!F28</f>
        <v>0</v>
      </c>
      <c r="C93" s="222"/>
      <c r="D93" s="222"/>
      <c r="E93" s="222"/>
      <c r="F93" s="222"/>
      <c r="G93" s="222"/>
      <c r="H93" s="222"/>
      <c r="I93" s="222"/>
      <c r="J93" s="222"/>
      <c r="K93" s="223"/>
    </row>
    <row r="94" spans="1:11" ht="24.75" customHeight="1">
      <c r="A94" s="146" t="s">
        <v>43</v>
      </c>
      <c r="B94" s="221">
        <f>'★基礎情報入力'!F29</f>
        <v>0</v>
      </c>
      <c r="C94" s="222"/>
      <c r="D94" s="222"/>
      <c r="E94" s="222"/>
      <c r="F94" s="222"/>
      <c r="G94" s="222"/>
      <c r="H94" s="222"/>
      <c r="I94" s="222"/>
      <c r="J94" s="222"/>
      <c r="K94" s="223"/>
    </row>
    <row r="95" spans="1:11" ht="39.75" customHeight="1">
      <c r="A95" s="224"/>
      <c r="B95" s="225">
        <f>CONCATENATE('★基礎情報入力'!F30,'★基礎情報入力'!F31,'★基礎情報入力'!F32)</f>
      </c>
      <c r="C95" s="226"/>
      <c r="D95" s="226"/>
      <c r="E95" s="226"/>
      <c r="F95" s="226"/>
      <c r="G95" s="226"/>
      <c r="H95" s="226"/>
      <c r="I95" s="226"/>
      <c r="J95" s="226"/>
      <c r="K95" s="227"/>
    </row>
    <row r="96" spans="1:11" ht="30" customHeight="1">
      <c r="A96" s="94" t="s">
        <v>26</v>
      </c>
      <c r="B96" s="207">
        <f>B95</f>
      </c>
      <c r="C96" s="208"/>
      <c r="D96" s="208"/>
      <c r="E96" s="208"/>
      <c r="F96" s="208"/>
      <c r="G96" s="208"/>
      <c r="H96" s="208"/>
      <c r="I96" s="208"/>
      <c r="J96" s="208"/>
      <c r="K96" s="209"/>
    </row>
    <row r="97" spans="1:11" ht="13.5">
      <c r="A97" s="17" t="s">
        <v>27</v>
      </c>
      <c r="B97" s="18"/>
      <c r="C97" s="18"/>
      <c r="D97" s="18"/>
      <c r="E97" s="18"/>
      <c r="F97" s="18"/>
      <c r="G97" s="18"/>
      <c r="H97" s="18"/>
      <c r="I97" s="18"/>
      <c r="J97" s="18"/>
      <c r="K97" s="19"/>
    </row>
    <row r="98" spans="1:11" ht="13.5">
      <c r="A98" s="17"/>
      <c r="B98" s="18"/>
      <c r="C98" s="18"/>
      <c r="D98" s="18"/>
      <c r="E98" s="18"/>
      <c r="F98" s="18"/>
      <c r="G98" s="18"/>
      <c r="H98" s="18"/>
      <c r="I98" s="18"/>
      <c r="J98" s="18"/>
      <c r="K98" s="19"/>
    </row>
    <row r="99" spans="1:11" ht="39.75" customHeight="1">
      <c r="A99" s="94" t="s">
        <v>28</v>
      </c>
      <c r="B99" s="210"/>
      <c r="C99" s="211"/>
      <c r="D99" s="211"/>
      <c r="E99" s="211"/>
      <c r="F99" s="211"/>
      <c r="G99" s="211"/>
      <c r="H99" s="211"/>
      <c r="I99" s="211"/>
      <c r="J99" s="211"/>
      <c r="K99" s="212"/>
    </row>
    <row r="100" spans="1:11" ht="30" customHeight="1">
      <c r="A100" s="8" t="s">
        <v>29</v>
      </c>
      <c r="B100" s="213" t="s">
        <v>46</v>
      </c>
      <c r="C100" s="214"/>
      <c r="D100" s="214"/>
      <c r="E100" s="214"/>
      <c r="F100" s="96" t="s">
        <v>49</v>
      </c>
      <c r="G100" s="95"/>
      <c r="H100" s="96" t="s">
        <v>47</v>
      </c>
      <c r="I100" s="95"/>
      <c r="J100" s="10" t="s">
        <v>48</v>
      </c>
      <c r="K100" s="11"/>
    </row>
    <row r="101" spans="1:11" ht="30" customHeight="1">
      <c r="A101" s="8" t="s">
        <v>30</v>
      </c>
      <c r="B101" s="215">
        <f>'★基礎情報入力'!F33</f>
        <v>0</v>
      </c>
      <c r="C101" s="216"/>
      <c r="D101" s="9" t="s">
        <v>31</v>
      </c>
      <c r="E101" s="9"/>
      <c r="F101" s="9"/>
      <c r="G101" s="9"/>
      <c r="H101" s="9"/>
      <c r="I101" s="9"/>
      <c r="J101" s="9"/>
      <c r="K101" s="6"/>
    </row>
    <row r="102" spans="1:11" ht="30" customHeight="1">
      <c r="A102" s="93" t="s">
        <v>44</v>
      </c>
      <c r="B102" s="217" t="s">
        <v>53</v>
      </c>
      <c r="C102" s="218"/>
      <c r="D102" s="9" t="s">
        <v>32</v>
      </c>
      <c r="E102" s="9"/>
      <c r="F102" s="9"/>
      <c r="G102" s="9"/>
      <c r="H102" s="9"/>
      <c r="I102" s="9"/>
      <c r="J102" s="9"/>
      <c r="K102" s="6"/>
    </row>
    <row r="103" spans="1:11" ht="13.5">
      <c r="A103" s="17"/>
      <c r="B103" s="18"/>
      <c r="C103" s="18"/>
      <c r="D103" s="18"/>
      <c r="E103" s="18"/>
      <c r="F103" s="18"/>
      <c r="G103" s="18"/>
      <c r="H103" s="18"/>
      <c r="I103" s="18"/>
      <c r="J103" s="18"/>
      <c r="K103" s="19"/>
    </row>
    <row r="104" spans="1:11" ht="13.5">
      <c r="A104" s="17" t="s">
        <v>33</v>
      </c>
      <c r="B104" s="18"/>
      <c r="C104" s="18"/>
      <c r="D104" s="18"/>
      <c r="E104" s="18"/>
      <c r="F104" s="18"/>
      <c r="G104" s="18"/>
      <c r="H104" s="18"/>
      <c r="I104" s="18"/>
      <c r="J104" s="18"/>
      <c r="K104" s="19"/>
    </row>
    <row r="105" spans="1:11" ht="19.5" customHeight="1">
      <c r="A105" s="182" t="s">
        <v>34</v>
      </c>
      <c r="B105" s="182"/>
      <c r="C105" s="182"/>
      <c r="D105" s="182"/>
      <c r="E105" s="182" t="s">
        <v>51</v>
      </c>
      <c r="F105" s="182"/>
      <c r="G105" s="182"/>
      <c r="H105" s="182"/>
      <c r="I105" s="182" t="s">
        <v>52</v>
      </c>
      <c r="J105" s="182"/>
      <c r="K105" s="182"/>
    </row>
    <row r="106" spans="1:11" ht="30" customHeight="1">
      <c r="A106" s="202" t="s">
        <v>35</v>
      </c>
      <c r="B106" s="202"/>
      <c r="C106" s="202"/>
      <c r="D106" s="202"/>
      <c r="E106" s="203">
        <f>'様式3-2-1 ｲ（診断・要安全確認計画）'!D12</f>
        <v>0</v>
      </c>
      <c r="F106" s="204"/>
      <c r="G106" s="205"/>
      <c r="H106" s="13" t="s">
        <v>50</v>
      </c>
      <c r="I106" s="206"/>
      <c r="J106" s="206"/>
      <c r="K106" s="206"/>
    </row>
    <row r="107" spans="1:11" ht="30" customHeight="1">
      <c r="A107" s="202" t="s">
        <v>36</v>
      </c>
      <c r="B107" s="202"/>
      <c r="C107" s="202"/>
      <c r="D107" s="202"/>
      <c r="E107" s="203">
        <f>'様式3-2-1 ｲ（診断・要安全確認計画）'!C12</f>
        <v>0</v>
      </c>
      <c r="F107" s="204"/>
      <c r="G107" s="205"/>
      <c r="H107" s="13" t="s">
        <v>50</v>
      </c>
      <c r="I107" s="206"/>
      <c r="J107" s="206"/>
      <c r="K107" s="206"/>
    </row>
    <row r="108" spans="1:11" ht="30" customHeight="1">
      <c r="A108" s="202" t="s">
        <v>110</v>
      </c>
      <c r="B108" s="202"/>
      <c r="C108" s="202"/>
      <c r="D108" s="202"/>
      <c r="E108" s="203">
        <f>'様式3-2-1 ｲ（診断・要安全確認計画）'!F12</f>
        <v>0</v>
      </c>
      <c r="F108" s="204"/>
      <c r="G108" s="205"/>
      <c r="H108" s="13" t="s">
        <v>50</v>
      </c>
      <c r="I108" s="206"/>
      <c r="J108" s="206"/>
      <c r="K108" s="206"/>
    </row>
    <row r="109" spans="1:11" ht="30" customHeight="1">
      <c r="A109" s="202" t="s">
        <v>37</v>
      </c>
      <c r="B109" s="202"/>
      <c r="C109" s="202"/>
      <c r="D109" s="202"/>
      <c r="E109" s="203">
        <f>'様式3-2-1 ｲ（診断・要安全確認計画）'!V12</f>
        <v>0</v>
      </c>
      <c r="F109" s="204"/>
      <c r="G109" s="205"/>
      <c r="H109" s="13" t="s">
        <v>50</v>
      </c>
      <c r="I109" s="206"/>
      <c r="J109" s="206"/>
      <c r="K109" s="206"/>
    </row>
    <row r="110" spans="1:11" ht="13.5">
      <c r="A110" s="17" t="s">
        <v>38</v>
      </c>
      <c r="B110" s="18"/>
      <c r="C110" s="18"/>
      <c r="D110" s="18"/>
      <c r="E110" s="18"/>
      <c r="F110" s="18"/>
      <c r="G110" s="18"/>
      <c r="H110" s="18"/>
      <c r="I110" s="18"/>
      <c r="J110" s="18"/>
      <c r="K110" s="19"/>
    </row>
    <row r="111" spans="1:11" ht="13.5">
      <c r="A111" s="17"/>
      <c r="B111" s="18"/>
      <c r="C111" s="18"/>
      <c r="D111" s="18"/>
      <c r="E111" s="18"/>
      <c r="F111" s="18"/>
      <c r="G111" s="18"/>
      <c r="H111" s="18"/>
      <c r="I111" s="18"/>
      <c r="J111" s="18"/>
      <c r="K111" s="19"/>
    </row>
    <row r="112" spans="1:11" ht="13.5">
      <c r="A112" s="17" t="s">
        <v>39</v>
      </c>
      <c r="B112" s="18"/>
      <c r="C112" s="18"/>
      <c r="D112" s="18"/>
      <c r="E112" s="18"/>
      <c r="F112" s="18"/>
      <c r="G112" s="18"/>
      <c r="H112" s="18"/>
      <c r="I112" s="18"/>
      <c r="J112" s="18"/>
      <c r="K112" s="19"/>
    </row>
    <row r="113" spans="1:11" ht="19.5" customHeight="1">
      <c r="A113" s="136" t="s">
        <v>40</v>
      </c>
      <c r="B113" s="137"/>
      <c r="C113" s="137"/>
      <c r="D113" s="190"/>
      <c r="E113" s="495" t="s">
        <v>280</v>
      </c>
      <c r="F113" s="496"/>
      <c r="G113" s="496"/>
      <c r="H113" s="496"/>
      <c r="I113" s="496"/>
      <c r="J113" s="497"/>
      <c r="K113" s="19"/>
    </row>
    <row r="114" spans="1:11" ht="19.5" customHeight="1">
      <c r="A114" s="197" t="s">
        <v>41</v>
      </c>
      <c r="B114" s="198"/>
      <c r="C114" s="198"/>
      <c r="D114" s="166"/>
      <c r="E114" s="498" t="s">
        <v>281</v>
      </c>
      <c r="F114" s="499"/>
      <c r="G114" s="499"/>
      <c r="H114" s="499"/>
      <c r="I114" s="499"/>
      <c r="J114" s="500"/>
      <c r="K114" s="19"/>
    </row>
    <row r="115" spans="1:11" ht="39.75" customHeight="1">
      <c r="A115" s="199" t="s">
        <v>42</v>
      </c>
      <c r="B115" s="200"/>
      <c r="C115" s="200"/>
      <c r="D115" s="201"/>
      <c r="E115" s="501"/>
      <c r="F115" s="502"/>
      <c r="G115" s="502"/>
      <c r="H115" s="502"/>
      <c r="I115" s="502"/>
      <c r="J115" s="503"/>
      <c r="K115" s="19"/>
    </row>
    <row r="116" spans="1:11" ht="13.5">
      <c r="A116" s="192" t="s">
        <v>282</v>
      </c>
      <c r="B116" s="193"/>
      <c r="C116" s="193"/>
      <c r="D116" s="193"/>
      <c r="E116" s="193"/>
      <c r="F116" s="193"/>
      <c r="G116" s="193"/>
      <c r="H116" s="193"/>
      <c r="I116" s="193"/>
      <c r="J116" s="193"/>
      <c r="K116" s="194"/>
    </row>
    <row r="118" spans="1:11" ht="13.5">
      <c r="A118" s="14" t="s">
        <v>158</v>
      </c>
      <c r="B118" s="15"/>
      <c r="C118" s="15"/>
      <c r="D118" s="15"/>
      <c r="E118" s="15"/>
      <c r="F118" s="15"/>
      <c r="G118" s="15"/>
      <c r="H118" s="15"/>
      <c r="I118" s="15"/>
      <c r="J118" s="15"/>
      <c r="K118" s="16"/>
    </row>
    <row r="119" spans="1:11" ht="13.5">
      <c r="A119" s="17"/>
      <c r="B119" s="18"/>
      <c r="C119" s="18"/>
      <c r="D119" s="18"/>
      <c r="E119" s="18"/>
      <c r="F119" s="18"/>
      <c r="G119" s="18"/>
      <c r="H119" s="18"/>
      <c r="I119" s="18"/>
      <c r="J119" s="18"/>
      <c r="K119" s="19"/>
    </row>
    <row r="120" spans="1:11" ht="13.5">
      <c r="A120" s="17"/>
      <c r="B120" s="18"/>
      <c r="C120" s="18"/>
      <c r="D120" s="18"/>
      <c r="E120" s="18"/>
      <c r="F120" s="18"/>
      <c r="G120" s="18"/>
      <c r="H120" s="18"/>
      <c r="I120" s="18"/>
      <c r="J120" s="18"/>
      <c r="K120" s="19"/>
    </row>
    <row r="121" spans="1:11" ht="13.5">
      <c r="A121" s="17"/>
      <c r="B121" s="18"/>
      <c r="C121" s="18"/>
      <c r="D121" s="18"/>
      <c r="E121" s="18"/>
      <c r="F121" s="18"/>
      <c r="G121" s="18"/>
      <c r="H121" s="18"/>
      <c r="I121" s="18"/>
      <c r="J121" s="18"/>
      <c r="K121" s="19"/>
    </row>
    <row r="122" spans="1:11" ht="18.75">
      <c r="A122" s="228" t="s">
        <v>20</v>
      </c>
      <c r="B122" s="229"/>
      <c r="C122" s="229"/>
      <c r="D122" s="229"/>
      <c r="E122" s="229"/>
      <c r="F122" s="229"/>
      <c r="G122" s="229"/>
      <c r="H122" s="229"/>
      <c r="I122" s="229"/>
      <c r="J122" s="229"/>
      <c r="K122" s="230"/>
    </row>
    <row r="123" spans="1:11" ht="18.75">
      <c r="A123" s="20"/>
      <c r="B123" s="18"/>
      <c r="C123" s="18"/>
      <c r="D123" s="18"/>
      <c r="E123" s="18"/>
      <c r="F123" s="18"/>
      <c r="G123" s="18"/>
      <c r="H123" s="18"/>
      <c r="I123" s="18"/>
      <c r="J123" s="18"/>
      <c r="K123" s="19"/>
    </row>
    <row r="124" spans="1:11" ht="13.5">
      <c r="A124" s="17"/>
      <c r="B124" s="18"/>
      <c r="C124" s="18"/>
      <c r="D124" s="18"/>
      <c r="E124" s="18"/>
      <c r="F124" s="18"/>
      <c r="G124" s="18"/>
      <c r="H124" s="18"/>
      <c r="I124" s="18"/>
      <c r="J124" s="18"/>
      <c r="K124" s="19"/>
    </row>
    <row r="125" spans="1:11" ht="13.5">
      <c r="A125" s="17" t="s">
        <v>45</v>
      </c>
      <c r="B125" s="18"/>
      <c r="C125" s="18"/>
      <c r="D125" s="18"/>
      <c r="E125" s="18"/>
      <c r="F125" s="18"/>
      <c r="G125" s="18"/>
      <c r="H125" s="18"/>
      <c r="I125" s="18"/>
      <c r="J125" s="18"/>
      <c r="K125" s="19"/>
    </row>
    <row r="126" spans="1:11" ht="30" customHeight="1">
      <c r="A126" s="93" t="s">
        <v>21</v>
      </c>
      <c r="B126" s="136" t="str">
        <f>CONCATENATE('★基礎情報入力'!D4,"　　",'★基礎情報入力'!D5)</f>
        <v>　　</v>
      </c>
      <c r="C126" s="137"/>
      <c r="D126" s="137"/>
      <c r="E126" s="137"/>
      <c r="F126" s="137"/>
      <c r="G126" s="137"/>
      <c r="H126" s="137"/>
      <c r="I126" s="137"/>
      <c r="J126" s="137"/>
      <c r="K126" s="190"/>
    </row>
    <row r="127" spans="1:11" ht="13.5">
      <c r="A127" s="17"/>
      <c r="B127" s="18"/>
      <c r="C127" s="18"/>
      <c r="D127" s="18"/>
      <c r="E127" s="18"/>
      <c r="F127" s="18"/>
      <c r="G127" s="18"/>
      <c r="H127" s="18"/>
      <c r="I127" s="18"/>
      <c r="J127" s="18"/>
      <c r="K127" s="19"/>
    </row>
    <row r="128" spans="1:11" ht="13.5">
      <c r="A128" s="17" t="s">
        <v>22</v>
      </c>
      <c r="B128" s="18"/>
      <c r="C128" s="18"/>
      <c r="D128" s="18"/>
      <c r="E128" s="18"/>
      <c r="F128" s="18"/>
      <c r="G128" s="18"/>
      <c r="H128" s="18"/>
      <c r="I128" s="18"/>
      <c r="J128" s="18"/>
      <c r="K128" s="19"/>
    </row>
    <row r="129" spans="1:11" ht="30" customHeight="1">
      <c r="A129" s="219"/>
      <c r="B129" s="220"/>
      <c r="C129" s="18" t="s">
        <v>25</v>
      </c>
      <c r="D129" s="18"/>
      <c r="E129" s="18"/>
      <c r="F129" s="18"/>
      <c r="G129" s="18"/>
      <c r="H129" s="18"/>
      <c r="I129" s="18"/>
      <c r="J129" s="18"/>
      <c r="K129" s="19"/>
    </row>
    <row r="130" spans="1:11" ht="13.5">
      <c r="A130" s="17"/>
      <c r="B130" s="18"/>
      <c r="C130" s="18"/>
      <c r="D130" s="18"/>
      <c r="E130" s="18"/>
      <c r="F130" s="18"/>
      <c r="G130" s="18"/>
      <c r="H130" s="18"/>
      <c r="I130" s="18"/>
      <c r="J130" s="18"/>
      <c r="K130" s="19"/>
    </row>
    <row r="131" spans="1:11" ht="13.5">
      <c r="A131" s="17" t="s">
        <v>23</v>
      </c>
      <c r="B131" s="18"/>
      <c r="C131" s="18"/>
      <c r="D131" s="18"/>
      <c r="E131" s="18"/>
      <c r="F131" s="18"/>
      <c r="G131" s="18"/>
      <c r="H131" s="18"/>
      <c r="I131" s="18"/>
      <c r="J131" s="18"/>
      <c r="K131" s="19"/>
    </row>
    <row r="132" spans="1:11" ht="30" customHeight="1">
      <c r="A132" s="94" t="s">
        <v>24</v>
      </c>
      <c r="B132" s="221">
        <f>'★基礎情報入力'!F37</f>
        <v>0</v>
      </c>
      <c r="C132" s="222"/>
      <c r="D132" s="222"/>
      <c r="E132" s="222"/>
      <c r="F132" s="222"/>
      <c r="G132" s="222"/>
      <c r="H132" s="222"/>
      <c r="I132" s="222"/>
      <c r="J132" s="222"/>
      <c r="K132" s="223"/>
    </row>
    <row r="133" spans="1:11" ht="24.75" customHeight="1">
      <c r="A133" s="146" t="s">
        <v>43</v>
      </c>
      <c r="B133" s="221">
        <f>'★基礎情報入力'!F38</f>
        <v>0</v>
      </c>
      <c r="C133" s="222"/>
      <c r="D133" s="222"/>
      <c r="E133" s="222"/>
      <c r="F133" s="222"/>
      <c r="G133" s="222"/>
      <c r="H133" s="222"/>
      <c r="I133" s="222"/>
      <c r="J133" s="222"/>
      <c r="K133" s="223"/>
    </row>
    <row r="134" spans="1:11" ht="39.75" customHeight="1">
      <c r="A134" s="224"/>
      <c r="B134" s="225">
        <f>CONCATENATE('★基礎情報入力'!F39,'★基礎情報入力'!F40,'★基礎情報入力'!F41)</f>
      </c>
      <c r="C134" s="226"/>
      <c r="D134" s="226"/>
      <c r="E134" s="226"/>
      <c r="F134" s="226"/>
      <c r="G134" s="226"/>
      <c r="H134" s="226"/>
      <c r="I134" s="226"/>
      <c r="J134" s="226"/>
      <c r="K134" s="227"/>
    </row>
    <row r="135" spans="1:11" ht="30" customHeight="1">
      <c r="A135" s="94" t="s">
        <v>26</v>
      </c>
      <c r="B135" s="207">
        <f>B134</f>
      </c>
      <c r="C135" s="208"/>
      <c r="D135" s="208"/>
      <c r="E135" s="208"/>
      <c r="F135" s="208"/>
      <c r="G135" s="208"/>
      <c r="H135" s="208"/>
      <c r="I135" s="208"/>
      <c r="J135" s="208"/>
      <c r="K135" s="209"/>
    </row>
    <row r="136" spans="1:11" ht="13.5">
      <c r="A136" s="17" t="s">
        <v>27</v>
      </c>
      <c r="B136" s="18"/>
      <c r="C136" s="18"/>
      <c r="D136" s="18"/>
      <c r="E136" s="18"/>
      <c r="F136" s="18"/>
      <c r="G136" s="18"/>
      <c r="H136" s="18"/>
      <c r="I136" s="18"/>
      <c r="J136" s="18"/>
      <c r="K136" s="19"/>
    </row>
    <row r="137" spans="1:11" ht="13.5">
      <c r="A137" s="17"/>
      <c r="B137" s="18"/>
      <c r="C137" s="18"/>
      <c r="D137" s="18"/>
      <c r="E137" s="18"/>
      <c r="F137" s="18"/>
      <c r="G137" s="18"/>
      <c r="H137" s="18"/>
      <c r="I137" s="18"/>
      <c r="J137" s="18"/>
      <c r="K137" s="19"/>
    </row>
    <row r="138" spans="1:11" ht="39.75" customHeight="1">
      <c r="A138" s="94" t="s">
        <v>28</v>
      </c>
      <c r="B138" s="210"/>
      <c r="C138" s="211"/>
      <c r="D138" s="211"/>
      <c r="E138" s="211"/>
      <c r="F138" s="211"/>
      <c r="G138" s="211"/>
      <c r="H138" s="211"/>
      <c r="I138" s="211"/>
      <c r="J138" s="211"/>
      <c r="K138" s="212"/>
    </row>
    <row r="139" spans="1:11" ht="30" customHeight="1">
      <c r="A139" s="8" t="s">
        <v>29</v>
      </c>
      <c r="B139" s="213" t="s">
        <v>46</v>
      </c>
      <c r="C139" s="214"/>
      <c r="D139" s="214"/>
      <c r="E139" s="214"/>
      <c r="F139" s="96" t="s">
        <v>49</v>
      </c>
      <c r="G139" s="95"/>
      <c r="H139" s="96" t="s">
        <v>47</v>
      </c>
      <c r="I139" s="95"/>
      <c r="J139" s="10" t="s">
        <v>48</v>
      </c>
      <c r="K139" s="11"/>
    </row>
    <row r="140" spans="1:11" ht="30" customHeight="1">
      <c r="A140" s="8" t="s">
        <v>30</v>
      </c>
      <c r="B140" s="215">
        <f>'★基礎情報入力'!F42</f>
        <v>0</v>
      </c>
      <c r="C140" s="216"/>
      <c r="D140" s="9" t="s">
        <v>31</v>
      </c>
      <c r="E140" s="9"/>
      <c r="F140" s="9"/>
      <c r="G140" s="9"/>
      <c r="H140" s="9"/>
      <c r="I140" s="9"/>
      <c r="J140" s="9"/>
      <c r="K140" s="6"/>
    </row>
    <row r="141" spans="1:11" ht="30" customHeight="1">
      <c r="A141" s="93" t="s">
        <v>44</v>
      </c>
      <c r="B141" s="217" t="s">
        <v>53</v>
      </c>
      <c r="C141" s="218"/>
      <c r="D141" s="9" t="s">
        <v>32</v>
      </c>
      <c r="E141" s="9"/>
      <c r="F141" s="9"/>
      <c r="G141" s="9"/>
      <c r="H141" s="9"/>
      <c r="I141" s="9"/>
      <c r="J141" s="9"/>
      <c r="K141" s="6"/>
    </row>
    <row r="142" spans="1:11" ht="13.5">
      <c r="A142" s="17"/>
      <c r="B142" s="18"/>
      <c r="C142" s="18"/>
      <c r="D142" s="18"/>
      <c r="E142" s="18"/>
      <c r="F142" s="18"/>
      <c r="G142" s="18"/>
      <c r="H142" s="18"/>
      <c r="I142" s="18"/>
      <c r="J142" s="18"/>
      <c r="K142" s="19"/>
    </row>
    <row r="143" spans="1:11" ht="13.5">
      <c r="A143" s="17" t="s">
        <v>33</v>
      </c>
      <c r="B143" s="18"/>
      <c r="C143" s="18"/>
      <c r="D143" s="18"/>
      <c r="E143" s="18"/>
      <c r="F143" s="18"/>
      <c r="G143" s="18"/>
      <c r="H143" s="18"/>
      <c r="I143" s="18"/>
      <c r="J143" s="18"/>
      <c r="K143" s="19"/>
    </row>
    <row r="144" spans="1:11" ht="19.5" customHeight="1">
      <c r="A144" s="182" t="s">
        <v>34</v>
      </c>
      <c r="B144" s="182"/>
      <c r="C144" s="182"/>
      <c r="D144" s="182"/>
      <c r="E144" s="182" t="s">
        <v>51</v>
      </c>
      <c r="F144" s="182"/>
      <c r="G144" s="182"/>
      <c r="H144" s="182"/>
      <c r="I144" s="182" t="s">
        <v>52</v>
      </c>
      <c r="J144" s="182"/>
      <c r="K144" s="182"/>
    </row>
    <row r="145" spans="1:11" ht="30" customHeight="1">
      <c r="A145" s="202" t="s">
        <v>35</v>
      </c>
      <c r="B145" s="202"/>
      <c r="C145" s="202"/>
      <c r="D145" s="202"/>
      <c r="E145" s="203">
        <f>'様式3-2-1 ｲ（診断・要安全確認計画）'!D14</f>
        <v>0</v>
      </c>
      <c r="F145" s="204"/>
      <c r="G145" s="205"/>
      <c r="H145" s="13" t="s">
        <v>50</v>
      </c>
      <c r="I145" s="206"/>
      <c r="J145" s="206"/>
      <c r="K145" s="206"/>
    </row>
    <row r="146" spans="1:11" ht="30" customHeight="1">
      <c r="A146" s="202" t="s">
        <v>36</v>
      </c>
      <c r="B146" s="202"/>
      <c r="C146" s="202"/>
      <c r="D146" s="202"/>
      <c r="E146" s="203">
        <f>'様式3-2-1 ｲ（診断・要安全確認計画）'!C14</f>
        <v>0</v>
      </c>
      <c r="F146" s="204"/>
      <c r="G146" s="205"/>
      <c r="H146" s="13" t="s">
        <v>50</v>
      </c>
      <c r="I146" s="206"/>
      <c r="J146" s="206"/>
      <c r="K146" s="206"/>
    </row>
    <row r="147" spans="1:11" ht="30" customHeight="1">
      <c r="A147" s="202" t="s">
        <v>110</v>
      </c>
      <c r="B147" s="202"/>
      <c r="C147" s="202"/>
      <c r="D147" s="202"/>
      <c r="E147" s="203">
        <f>'様式3-2-1 ｲ（診断・要安全確認計画）'!F14</f>
        <v>0</v>
      </c>
      <c r="F147" s="204"/>
      <c r="G147" s="205"/>
      <c r="H147" s="13" t="s">
        <v>50</v>
      </c>
      <c r="I147" s="206"/>
      <c r="J147" s="206"/>
      <c r="K147" s="206"/>
    </row>
    <row r="148" spans="1:11" ht="30" customHeight="1">
      <c r="A148" s="202" t="s">
        <v>37</v>
      </c>
      <c r="B148" s="202"/>
      <c r="C148" s="202"/>
      <c r="D148" s="202"/>
      <c r="E148" s="203">
        <f>'様式3-2-1 ｲ（診断・要安全確認計画）'!V14</f>
        <v>0</v>
      </c>
      <c r="F148" s="204"/>
      <c r="G148" s="205"/>
      <c r="H148" s="13" t="s">
        <v>50</v>
      </c>
      <c r="I148" s="206"/>
      <c r="J148" s="206"/>
      <c r="K148" s="206"/>
    </row>
    <row r="149" spans="1:11" ht="13.5">
      <c r="A149" s="17" t="s">
        <v>38</v>
      </c>
      <c r="B149" s="18"/>
      <c r="C149" s="18"/>
      <c r="D149" s="18"/>
      <c r="E149" s="18"/>
      <c r="F149" s="18"/>
      <c r="G149" s="18"/>
      <c r="H149" s="18"/>
      <c r="I149" s="18"/>
      <c r="J149" s="18"/>
      <c r="K149" s="19"/>
    </row>
    <row r="150" spans="1:11" ht="13.5">
      <c r="A150" s="17"/>
      <c r="B150" s="18"/>
      <c r="C150" s="18"/>
      <c r="D150" s="18"/>
      <c r="E150" s="18"/>
      <c r="F150" s="18"/>
      <c r="G150" s="18"/>
      <c r="H150" s="18"/>
      <c r="I150" s="18"/>
      <c r="J150" s="18"/>
      <c r="K150" s="19"/>
    </row>
    <row r="151" spans="1:11" ht="13.5">
      <c r="A151" s="17" t="s">
        <v>39</v>
      </c>
      <c r="B151" s="18"/>
      <c r="C151" s="18"/>
      <c r="D151" s="18"/>
      <c r="E151" s="18"/>
      <c r="F151" s="18"/>
      <c r="G151" s="18"/>
      <c r="H151" s="18"/>
      <c r="I151" s="18"/>
      <c r="J151" s="18"/>
      <c r="K151" s="19"/>
    </row>
    <row r="152" spans="1:11" ht="19.5" customHeight="1">
      <c r="A152" s="136" t="s">
        <v>40</v>
      </c>
      <c r="B152" s="137"/>
      <c r="C152" s="137"/>
      <c r="D152" s="190"/>
      <c r="E152" s="495" t="s">
        <v>280</v>
      </c>
      <c r="F152" s="496"/>
      <c r="G152" s="496"/>
      <c r="H152" s="496"/>
      <c r="I152" s="496"/>
      <c r="J152" s="497"/>
      <c r="K152" s="19"/>
    </row>
    <row r="153" spans="1:11" ht="19.5" customHeight="1">
      <c r="A153" s="197" t="s">
        <v>41</v>
      </c>
      <c r="B153" s="198"/>
      <c r="C153" s="198"/>
      <c r="D153" s="166"/>
      <c r="E153" s="498" t="s">
        <v>281</v>
      </c>
      <c r="F153" s="499"/>
      <c r="G153" s="499"/>
      <c r="H153" s="499"/>
      <c r="I153" s="499"/>
      <c r="J153" s="500"/>
      <c r="K153" s="19"/>
    </row>
    <row r="154" spans="1:11" ht="39.75" customHeight="1">
      <c r="A154" s="199" t="s">
        <v>42</v>
      </c>
      <c r="B154" s="200"/>
      <c r="C154" s="200"/>
      <c r="D154" s="201"/>
      <c r="E154" s="501"/>
      <c r="F154" s="502"/>
      <c r="G154" s="502"/>
      <c r="H154" s="502"/>
      <c r="I154" s="502"/>
      <c r="J154" s="503"/>
      <c r="K154" s="19"/>
    </row>
    <row r="155" spans="1:11" ht="13.5">
      <c r="A155" s="192" t="s">
        <v>282</v>
      </c>
      <c r="B155" s="193"/>
      <c r="C155" s="193"/>
      <c r="D155" s="193"/>
      <c r="E155" s="193"/>
      <c r="F155" s="193"/>
      <c r="G155" s="193"/>
      <c r="H155" s="193"/>
      <c r="I155" s="193"/>
      <c r="J155" s="193"/>
      <c r="K155" s="194"/>
    </row>
    <row r="156" spans="1:11" ht="13.5">
      <c r="A156" s="17"/>
      <c r="B156" s="18"/>
      <c r="C156" s="18"/>
      <c r="D156" s="18"/>
      <c r="E156" s="18"/>
      <c r="F156" s="18"/>
      <c r="G156" s="18"/>
      <c r="H156" s="18"/>
      <c r="I156" s="18"/>
      <c r="J156" s="18"/>
      <c r="K156" s="19"/>
    </row>
    <row r="157" spans="1:11" ht="13.5">
      <c r="A157" s="14" t="s">
        <v>158</v>
      </c>
      <c r="B157" s="15"/>
      <c r="C157" s="15"/>
      <c r="D157" s="15"/>
      <c r="E157" s="15"/>
      <c r="F157" s="15"/>
      <c r="G157" s="15"/>
      <c r="H157" s="15"/>
      <c r="I157" s="15"/>
      <c r="J157" s="15"/>
      <c r="K157" s="16"/>
    </row>
    <row r="158" spans="1:11" ht="13.5">
      <c r="A158" s="17"/>
      <c r="B158" s="18"/>
      <c r="C158" s="18"/>
      <c r="D158" s="18"/>
      <c r="E158" s="18"/>
      <c r="F158" s="18"/>
      <c r="G158" s="18"/>
      <c r="H158" s="18"/>
      <c r="I158" s="18"/>
      <c r="J158" s="18"/>
      <c r="K158" s="19"/>
    </row>
    <row r="159" spans="1:11" ht="13.5">
      <c r="A159" s="17"/>
      <c r="B159" s="18"/>
      <c r="C159" s="18"/>
      <c r="D159" s="18"/>
      <c r="E159" s="18"/>
      <c r="F159" s="18"/>
      <c r="G159" s="18"/>
      <c r="H159" s="18"/>
      <c r="I159" s="18"/>
      <c r="J159" s="18"/>
      <c r="K159" s="19"/>
    </row>
    <row r="160" spans="1:11" ht="13.5">
      <c r="A160" s="17"/>
      <c r="B160" s="18"/>
      <c r="C160" s="18"/>
      <c r="D160" s="18"/>
      <c r="E160" s="18"/>
      <c r="F160" s="18"/>
      <c r="G160" s="18"/>
      <c r="H160" s="18"/>
      <c r="I160" s="18"/>
      <c r="J160" s="18"/>
      <c r="K160" s="19"/>
    </row>
    <row r="161" spans="1:11" ht="18.75">
      <c r="A161" s="228" t="s">
        <v>20</v>
      </c>
      <c r="B161" s="229"/>
      <c r="C161" s="229"/>
      <c r="D161" s="229"/>
      <c r="E161" s="229"/>
      <c r="F161" s="229"/>
      <c r="G161" s="229"/>
      <c r="H161" s="229"/>
      <c r="I161" s="229"/>
      <c r="J161" s="229"/>
      <c r="K161" s="230"/>
    </row>
    <row r="162" spans="1:11" ht="18.75">
      <c r="A162" s="20"/>
      <c r="B162" s="18"/>
      <c r="C162" s="18"/>
      <c r="D162" s="18"/>
      <c r="E162" s="18"/>
      <c r="F162" s="18"/>
      <c r="G162" s="18"/>
      <c r="H162" s="18"/>
      <c r="I162" s="18"/>
      <c r="J162" s="18"/>
      <c r="K162" s="19"/>
    </row>
    <row r="163" spans="1:11" ht="13.5">
      <c r="A163" s="17"/>
      <c r="B163" s="18"/>
      <c r="C163" s="18"/>
      <c r="D163" s="18"/>
      <c r="E163" s="18"/>
      <c r="F163" s="18"/>
      <c r="G163" s="18"/>
      <c r="H163" s="18"/>
      <c r="I163" s="18"/>
      <c r="J163" s="18"/>
      <c r="K163" s="19"/>
    </row>
    <row r="164" spans="1:11" ht="13.5">
      <c r="A164" s="17" t="s">
        <v>45</v>
      </c>
      <c r="B164" s="18"/>
      <c r="C164" s="18"/>
      <c r="D164" s="18"/>
      <c r="E164" s="18"/>
      <c r="F164" s="18"/>
      <c r="G164" s="18"/>
      <c r="H164" s="18"/>
      <c r="I164" s="18"/>
      <c r="J164" s="18"/>
      <c r="K164" s="19"/>
    </row>
    <row r="165" spans="1:11" ht="30" customHeight="1">
      <c r="A165" s="93" t="s">
        <v>21</v>
      </c>
      <c r="B165" s="136" t="str">
        <f>CONCATENATE('★基礎情報入力'!D4,"　　",'★基礎情報入力'!D5)</f>
        <v>　　</v>
      </c>
      <c r="C165" s="137"/>
      <c r="D165" s="137"/>
      <c r="E165" s="137"/>
      <c r="F165" s="137"/>
      <c r="G165" s="137"/>
      <c r="H165" s="137"/>
      <c r="I165" s="137"/>
      <c r="J165" s="137"/>
      <c r="K165" s="190"/>
    </row>
    <row r="166" spans="1:11" ht="13.5">
      <c r="A166" s="17"/>
      <c r="B166" s="18"/>
      <c r="C166" s="18"/>
      <c r="D166" s="18"/>
      <c r="E166" s="18"/>
      <c r="F166" s="18"/>
      <c r="G166" s="18"/>
      <c r="H166" s="18"/>
      <c r="I166" s="18"/>
      <c r="J166" s="18"/>
      <c r="K166" s="19"/>
    </row>
    <row r="167" spans="1:11" ht="13.5">
      <c r="A167" s="17" t="s">
        <v>22</v>
      </c>
      <c r="B167" s="18"/>
      <c r="C167" s="18"/>
      <c r="D167" s="18"/>
      <c r="E167" s="18"/>
      <c r="F167" s="18"/>
      <c r="G167" s="18"/>
      <c r="H167" s="18"/>
      <c r="I167" s="18"/>
      <c r="J167" s="18"/>
      <c r="K167" s="19"/>
    </row>
    <row r="168" spans="1:11" ht="30" customHeight="1">
      <c r="A168" s="219"/>
      <c r="B168" s="220"/>
      <c r="C168" s="18" t="s">
        <v>25</v>
      </c>
      <c r="D168" s="18"/>
      <c r="E168" s="18"/>
      <c r="F168" s="18"/>
      <c r="G168" s="18"/>
      <c r="H168" s="18"/>
      <c r="I168" s="18"/>
      <c r="J168" s="18"/>
      <c r="K168" s="19"/>
    </row>
    <row r="169" spans="1:11" ht="13.5">
      <c r="A169" s="17"/>
      <c r="B169" s="18"/>
      <c r="C169" s="18"/>
      <c r="D169" s="18"/>
      <c r="E169" s="18"/>
      <c r="F169" s="18"/>
      <c r="G169" s="18"/>
      <c r="H169" s="18"/>
      <c r="I169" s="18"/>
      <c r="J169" s="18"/>
      <c r="K169" s="19"/>
    </row>
    <row r="170" spans="1:11" ht="13.5">
      <c r="A170" s="17" t="s">
        <v>23</v>
      </c>
      <c r="B170" s="18"/>
      <c r="C170" s="18"/>
      <c r="D170" s="18"/>
      <c r="E170" s="18"/>
      <c r="F170" s="18"/>
      <c r="G170" s="18"/>
      <c r="H170" s="18"/>
      <c r="I170" s="18"/>
      <c r="J170" s="18"/>
      <c r="K170" s="19"/>
    </row>
    <row r="171" spans="1:11" ht="30" customHeight="1">
      <c r="A171" s="94" t="s">
        <v>24</v>
      </c>
      <c r="B171" s="221">
        <f>'★基礎情報入力'!F46</f>
        <v>0</v>
      </c>
      <c r="C171" s="222"/>
      <c r="D171" s="222"/>
      <c r="E171" s="222"/>
      <c r="F171" s="222"/>
      <c r="G171" s="222"/>
      <c r="H171" s="222"/>
      <c r="I171" s="222"/>
      <c r="J171" s="222"/>
      <c r="K171" s="223"/>
    </row>
    <row r="172" spans="1:11" ht="24.75" customHeight="1">
      <c r="A172" s="146" t="s">
        <v>43</v>
      </c>
      <c r="B172" s="221">
        <f>'★基礎情報入力'!F47</f>
        <v>0</v>
      </c>
      <c r="C172" s="222"/>
      <c r="D172" s="222"/>
      <c r="E172" s="222"/>
      <c r="F172" s="222"/>
      <c r="G172" s="222"/>
      <c r="H172" s="222"/>
      <c r="I172" s="222"/>
      <c r="J172" s="222"/>
      <c r="K172" s="223"/>
    </row>
    <row r="173" spans="1:11" ht="39.75" customHeight="1">
      <c r="A173" s="224"/>
      <c r="B173" s="225">
        <f>CONCATENATE('★基礎情報入力'!F48,'★基礎情報入力'!F49,'★基礎情報入力'!F50)</f>
      </c>
      <c r="C173" s="226"/>
      <c r="D173" s="226"/>
      <c r="E173" s="226"/>
      <c r="F173" s="226"/>
      <c r="G173" s="226"/>
      <c r="H173" s="226"/>
      <c r="I173" s="226"/>
      <c r="J173" s="226"/>
      <c r="K173" s="227"/>
    </row>
    <row r="174" spans="1:11" ht="30" customHeight="1">
      <c r="A174" s="94" t="s">
        <v>26</v>
      </c>
      <c r="B174" s="207">
        <f>B173</f>
      </c>
      <c r="C174" s="208"/>
      <c r="D174" s="208"/>
      <c r="E174" s="208"/>
      <c r="F174" s="208"/>
      <c r="G174" s="208"/>
      <c r="H174" s="208"/>
      <c r="I174" s="208"/>
      <c r="J174" s="208"/>
      <c r="K174" s="209"/>
    </row>
    <row r="175" spans="1:11" ht="13.5">
      <c r="A175" s="17" t="s">
        <v>27</v>
      </c>
      <c r="B175" s="18"/>
      <c r="C175" s="18"/>
      <c r="D175" s="18"/>
      <c r="E175" s="18"/>
      <c r="F175" s="18"/>
      <c r="G175" s="18"/>
      <c r="H175" s="18"/>
      <c r="I175" s="18"/>
      <c r="J175" s="18"/>
      <c r="K175" s="19"/>
    </row>
    <row r="176" spans="1:11" ht="13.5">
      <c r="A176" s="17"/>
      <c r="B176" s="18"/>
      <c r="C176" s="18"/>
      <c r="D176" s="18"/>
      <c r="E176" s="18"/>
      <c r="F176" s="18"/>
      <c r="G176" s="18"/>
      <c r="H176" s="18"/>
      <c r="I176" s="18"/>
      <c r="J176" s="18"/>
      <c r="K176" s="19"/>
    </row>
    <row r="177" spans="1:11" ht="39.75" customHeight="1">
      <c r="A177" s="94" t="s">
        <v>28</v>
      </c>
      <c r="B177" s="210"/>
      <c r="C177" s="211"/>
      <c r="D177" s="211"/>
      <c r="E177" s="211"/>
      <c r="F177" s="211"/>
      <c r="G177" s="211"/>
      <c r="H177" s="211"/>
      <c r="I177" s="211"/>
      <c r="J177" s="211"/>
      <c r="K177" s="212"/>
    </row>
    <row r="178" spans="1:11" ht="30" customHeight="1">
      <c r="A178" s="8" t="s">
        <v>29</v>
      </c>
      <c r="B178" s="213" t="s">
        <v>46</v>
      </c>
      <c r="C178" s="214"/>
      <c r="D178" s="214"/>
      <c r="E178" s="214"/>
      <c r="F178" s="96" t="s">
        <v>49</v>
      </c>
      <c r="G178" s="95"/>
      <c r="H178" s="96" t="s">
        <v>47</v>
      </c>
      <c r="I178" s="95"/>
      <c r="J178" s="10" t="s">
        <v>48</v>
      </c>
      <c r="K178" s="11"/>
    </row>
    <row r="179" spans="1:11" ht="30" customHeight="1">
      <c r="A179" s="8" t="s">
        <v>30</v>
      </c>
      <c r="B179" s="215">
        <f>'★基礎情報入力'!F51</f>
        <v>0</v>
      </c>
      <c r="C179" s="216"/>
      <c r="D179" s="9" t="s">
        <v>31</v>
      </c>
      <c r="E179" s="9"/>
      <c r="F179" s="9"/>
      <c r="G179" s="9"/>
      <c r="H179" s="9"/>
      <c r="I179" s="9"/>
      <c r="J179" s="9"/>
      <c r="K179" s="6"/>
    </row>
    <row r="180" spans="1:11" ht="30" customHeight="1">
      <c r="A180" s="93" t="s">
        <v>44</v>
      </c>
      <c r="B180" s="217" t="s">
        <v>53</v>
      </c>
      <c r="C180" s="218"/>
      <c r="D180" s="9" t="s">
        <v>32</v>
      </c>
      <c r="E180" s="9"/>
      <c r="F180" s="9"/>
      <c r="G180" s="9"/>
      <c r="H180" s="9"/>
      <c r="I180" s="9"/>
      <c r="J180" s="9"/>
      <c r="K180" s="6"/>
    </row>
    <row r="181" spans="1:11" ht="13.5">
      <c r="A181" s="17"/>
      <c r="B181" s="18"/>
      <c r="C181" s="18"/>
      <c r="D181" s="18"/>
      <c r="E181" s="18"/>
      <c r="F181" s="18"/>
      <c r="G181" s="18"/>
      <c r="H181" s="18"/>
      <c r="I181" s="18"/>
      <c r="J181" s="18"/>
      <c r="K181" s="19"/>
    </row>
    <row r="182" spans="1:11" ht="13.5">
      <c r="A182" s="17" t="s">
        <v>33</v>
      </c>
      <c r="B182" s="18"/>
      <c r="C182" s="18"/>
      <c r="D182" s="18"/>
      <c r="E182" s="18"/>
      <c r="F182" s="18"/>
      <c r="G182" s="18"/>
      <c r="H182" s="18"/>
      <c r="I182" s="18"/>
      <c r="J182" s="18"/>
      <c r="K182" s="19"/>
    </row>
    <row r="183" spans="1:11" ht="19.5" customHeight="1">
      <c r="A183" s="182" t="s">
        <v>34</v>
      </c>
      <c r="B183" s="182"/>
      <c r="C183" s="182"/>
      <c r="D183" s="182"/>
      <c r="E183" s="182" t="s">
        <v>51</v>
      </c>
      <c r="F183" s="182"/>
      <c r="G183" s="182"/>
      <c r="H183" s="182"/>
      <c r="I183" s="182" t="s">
        <v>52</v>
      </c>
      <c r="J183" s="182"/>
      <c r="K183" s="182"/>
    </row>
    <row r="184" spans="1:11" ht="30" customHeight="1">
      <c r="A184" s="202" t="s">
        <v>35</v>
      </c>
      <c r="B184" s="202"/>
      <c r="C184" s="202"/>
      <c r="D184" s="202"/>
      <c r="E184" s="203">
        <f>'様式3-2-1 ｲ（診断・要安全確認計画）'!D16</f>
        <v>0</v>
      </c>
      <c r="F184" s="204"/>
      <c r="G184" s="205"/>
      <c r="H184" s="13" t="s">
        <v>50</v>
      </c>
      <c r="I184" s="206"/>
      <c r="J184" s="206"/>
      <c r="K184" s="206"/>
    </row>
    <row r="185" spans="1:11" ht="30" customHeight="1">
      <c r="A185" s="202" t="s">
        <v>36</v>
      </c>
      <c r="B185" s="202"/>
      <c r="C185" s="202"/>
      <c r="D185" s="202"/>
      <c r="E185" s="203">
        <f>'様式3-2-1 ｲ（診断・要安全確認計画）'!C16</f>
        <v>0</v>
      </c>
      <c r="F185" s="204"/>
      <c r="G185" s="205"/>
      <c r="H185" s="13" t="s">
        <v>50</v>
      </c>
      <c r="I185" s="206"/>
      <c r="J185" s="206"/>
      <c r="K185" s="206"/>
    </row>
    <row r="186" spans="1:11" ht="30" customHeight="1">
      <c r="A186" s="202" t="s">
        <v>110</v>
      </c>
      <c r="B186" s="202"/>
      <c r="C186" s="202"/>
      <c r="D186" s="202"/>
      <c r="E186" s="203">
        <f>'様式3-2-1 ｲ（診断・要安全確認計画）'!F16</f>
        <v>0</v>
      </c>
      <c r="F186" s="204"/>
      <c r="G186" s="205"/>
      <c r="H186" s="13" t="s">
        <v>50</v>
      </c>
      <c r="I186" s="206"/>
      <c r="J186" s="206"/>
      <c r="K186" s="206"/>
    </row>
    <row r="187" spans="1:11" ht="30" customHeight="1">
      <c r="A187" s="202" t="s">
        <v>37</v>
      </c>
      <c r="B187" s="202"/>
      <c r="C187" s="202"/>
      <c r="D187" s="202"/>
      <c r="E187" s="203">
        <f>'様式3-2-1 ｲ（診断・要安全確認計画）'!V16</f>
        <v>0</v>
      </c>
      <c r="F187" s="204"/>
      <c r="G187" s="205"/>
      <c r="H187" s="13" t="s">
        <v>50</v>
      </c>
      <c r="I187" s="206"/>
      <c r="J187" s="206"/>
      <c r="K187" s="206"/>
    </row>
    <row r="188" spans="1:11" ht="13.5">
      <c r="A188" s="17" t="s">
        <v>38</v>
      </c>
      <c r="B188" s="18"/>
      <c r="C188" s="18"/>
      <c r="D188" s="18"/>
      <c r="E188" s="18"/>
      <c r="F188" s="18"/>
      <c r="G188" s="18"/>
      <c r="H188" s="18"/>
      <c r="I188" s="18"/>
      <c r="J188" s="18"/>
      <c r="K188" s="19"/>
    </row>
    <row r="189" spans="1:11" ht="13.5">
      <c r="A189" s="17"/>
      <c r="B189" s="18"/>
      <c r="C189" s="18"/>
      <c r="D189" s="18"/>
      <c r="E189" s="18"/>
      <c r="F189" s="18"/>
      <c r="G189" s="18"/>
      <c r="H189" s="18"/>
      <c r="I189" s="18"/>
      <c r="J189" s="18"/>
      <c r="K189" s="19"/>
    </row>
    <row r="190" spans="1:11" ht="13.5">
      <c r="A190" s="17" t="s">
        <v>39</v>
      </c>
      <c r="B190" s="18"/>
      <c r="C190" s="18"/>
      <c r="D190" s="18"/>
      <c r="E190" s="18"/>
      <c r="F190" s="18"/>
      <c r="G190" s="18"/>
      <c r="H190" s="18"/>
      <c r="I190" s="18"/>
      <c r="J190" s="18"/>
      <c r="K190" s="19"/>
    </row>
    <row r="191" spans="1:11" ht="19.5" customHeight="1">
      <c r="A191" s="136" t="s">
        <v>40</v>
      </c>
      <c r="B191" s="137"/>
      <c r="C191" s="137"/>
      <c r="D191" s="190"/>
      <c r="E191" s="495" t="s">
        <v>280</v>
      </c>
      <c r="F191" s="496"/>
      <c r="G191" s="496"/>
      <c r="H191" s="496"/>
      <c r="I191" s="496"/>
      <c r="J191" s="497"/>
      <c r="K191" s="19"/>
    </row>
    <row r="192" spans="1:11" ht="19.5" customHeight="1">
      <c r="A192" s="197" t="s">
        <v>41</v>
      </c>
      <c r="B192" s="198"/>
      <c r="C192" s="198"/>
      <c r="D192" s="166"/>
      <c r="E192" s="498" t="s">
        <v>281</v>
      </c>
      <c r="F192" s="499"/>
      <c r="G192" s="499"/>
      <c r="H192" s="499"/>
      <c r="I192" s="499"/>
      <c r="J192" s="500"/>
      <c r="K192" s="19"/>
    </row>
    <row r="193" spans="1:11" ht="39.75" customHeight="1">
      <c r="A193" s="199" t="s">
        <v>42</v>
      </c>
      <c r="B193" s="200"/>
      <c r="C193" s="200"/>
      <c r="D193" s="201"/>
      <c r="E193" s="501"/>
      <c r="F193" s="502"/>
      <c r="G193" s="502"/>
      <c r="H193" s="502"/>
      <c r="I193" s="502"/>
      <c r="J193" s="503"/>
      <c r="K193" s="19"/>
    </row>
    <row r="194" spans="1:11" ht="13.5">
      <c r="A194" s="192" t="s">
        <v>282</v>
      </c>
      <c r="B194" s="193"/>
      <c r="C194" s="193"/>
      <c r="D194" s="193"/>
      <c r="E194" s="193"/>
      <c r="F194" s="193"/>
      <c r="G194" s="193"/>
      <c r="H194" s="193"/>
      <c r="I194" s="193"/>
      <c r="J194" s="193"/>
      <c r="K194" s="194"/>
    </row>
    <row r="195" spans="1:11" ht="13.5">
      <c r="A195" s="17"/>
      <c r="B195" s="18"/>
      <c r="C195" s="18"/>
      <c r="D195" s="18"/>
      <c r="E195" s="18"/>
      <c r="F195" s="18"/>
      <c r="G195" s="18"/>
      <c r="H195" s="18"/>
      <c r="I195" s="18"/>
      <c r="J195" s="18"/>
      <c r="K195" s="19"/>
    </row>
    <row r="196" spans="1:11" ht="13.5">
      <c r="A196" s="14" t="s">
        <v>158</v>
      </c>
      <c r="B196" s="15"/>
      <c r="C196" s="15"/>
      <c r="D196" s="15"/>
      <c r="E196" s="15"/>
      <c r="F196" s="15"/>
      <c r="G196" s="15"/>
      <c r="H196" s="15"/>
      <c r="I196" s="15"/>
      <c r="J196" s="15"/>
      <c r="K196" s="16"/>
    </row>
    <row r="197" spans="1:11" ht="13.5">
      <c r="A197" s="17"/>
      <c r="B197" s="18"/>
      <c r="C197" s="18"/>
      <c r="D197" s="18"/>
      <c r="E197" s="18"/>
      <c r="F197" s="18"/>
      <c r="G197" s="18"/>
      <c r="H197" s="18"/>
      <c r="I197" s="18"/>
      <c r="J197" s="18"/>
      <c r="K197" s="19"/>
    </row>
    <row r="198" spans="1:11" ht="13.5">
      <c r="A198" s="17"/>
      <c r="B198" s="18"/>
      <c r="C198" s="18"/>
      <c r="D198" s="18"/>
      <c r="E198" s="18"/>
      <c r="F198" s="18"/>
      <c r="G198" s="18"/>
      <c r="H198" s="18"/>
      <c r="I198" s="18"/>
      <c r="J198" s="18"/>
      <c r="K198" s="19"/>
    </row>
    <row r="199" spans="1:11" ht="13.5">
      <c r="A199" s="17"/>
      <c r="B199" s="18"/>
      <c r="C199" s="18"/>
      <c r="D199" s="18"/>
      <c r="E199" s="18"/>
      <c r="F199" s="18"/>
      <c r="G199" s="18"/>
      <c r="H199" s="18"/>
      <c r="I199" s="18"/>
      <c r="J199" s="18"/>
      <c r="K199" s="19"/>
    </row>
    <row r="200" spans="1:11" ht="18.75">
      <c r="A200" s="228" t="s">
        <v>20</v>
      </c>
      <c r="B200" s="229"/>
      <c r="C200" s="229"/>
      <c r="D200" s="229"/>
      <c r="E200" s="229"/>
      <c r="F200" s="229"/>
      <c r="G200" s="229"/>
      <c r="H200" s="229"/>
      <c r="I200" s="229"/>
      <c r="J200" s="229"/>
      <c r="K200" s="230"/>
    </row>
    <row r="201" spans="1:11" ht="18.75">
      <c r="A201" s="20"/>
      <c r="B201" s="18"/>
      <c r="C201" s="18"/>
      <c r="D201" s="18"/>
      <c r="E201" s="18"/>
      <c r="F201" s="18"/>
      <c r="G201" s="18"/>
      <c r="H201" s="18"/>
      <c r="I201" s="18"/>
      <c r="J201" s="18"/>
      <c r="K201" s="19"/>
    </row>
    <row r="202" spans="1:11" ht="13.5">
      <c r="A202" s="17"/>
      <c r="B202" s="18"/>
      <c r="C202" s="18"/>
      <c r="D202" s="18"/>
      <c r="E202" s="18"/>
      <c r="F202" s="18"/>
      <c r="G202" s="18"/>
      <c r="H202" s="18"/>
      <c r="I202" s="18"/>
      <c r="J202" s="18"/>
      <c r="K202" s="19"/>
    </row>
    <row r="203" spans="1:11" ht="13.5">
      <c r="A203" s="17" t="s">
        <v>45</v>
      </c>
      <c r="B203" s="18"/>
      <c r="C203" s="18"/>
      <c r="D203" s="18"/>
      <c r="E203" s="18"/>
      <c r="F203" s="18"/>
      <c r="G203" s="18"/>
      <c r="H203" s="18"/>
      <c r="I203" s="18"/>
      <c r="J203" s="18"/>
      <c r="K203" s="19"/>
    </row>
    <row r="204" spans="1:11" ht="30" customHeight="1">
      <c r="A204" s="93" t="s">
        <v>21</v>
      </c>
      <c r="B204" s="136" t="str">
        <f>CONCATENATE('★基礎情報入力'!D4,"　　",'★基礎情報入力'!D5)</f>
        <v>　　</v>
      </c>
      <c r="C204" s="137"/>
      <c r="D204" s="137"/>
      <c r="E204" s="137"/>
      <c r="F204" s="137"/>
      <c r="G204" s="137"/>
      <c r="H204" s="137"/>
      <c r="I204" s="137"/>
      <c r="J204" s="137"/>
      <c r="K204" s="190"/>
    </row>
    <row r="205" spans="1:11" ht="13.5">
      <c r="A205" s="17"/>
      <c r="B205" s="18"/>
      <c r="C205" s="18"/>
      <c r="D205" s="18"/>
      <c r="E205" s="18"/>
      <c r="F205" s="18"/>
      <c r="G205" s="18"/>
      <c r="H205" s="18"/>
      <c r="I205" s="18"/>
      <c r="J205" s="18"/>
      <c r="K205" s="19"/>
    </row>
    <row r="206" spans="1:11" ht="13.5">
      <c r="A206" s="17" t="s">
        <v>22</v>
      </c>
      <c r="B206" s="18"/>
      <c r="C206" s="18"/>
      <c r="D206" s="18"/>
      <c r="E206" s="18"/>
      <c r="F206" s="18"/>
      <c r="G206" s="18"/>
      <c r="H206" s="18"/>
      <c r="I206" s="18"/>
      <c r="J206" s="18"/>
      <c r="K206" s="19"/>
    </row>
    <row r="207" spans="1:11" ht="30" customHeight="1">
      <c r="A207" s="219"/>
      <c r="B207" s="220"/>
      <c r="C207" s="18" t="s">
        <v>25</v>
      </c>
      <c r="D207" s="18"/>
      <c r="E207" s="18"/>
      <c r="F207" s="18"/>
      <c r="G207" s="18"/>
      <c r="H207" s="18"/>
      <c r="I207" s="18"/>
      <c r="J207" s="18"/>
      <c r="K207" s="19"/>
    </row>
    <row r="208" spans="1:11" ht="13.5">
      <c r="A208" s="17"/>
      <c r="B208" s="18"/>
      <c r="C208" s="18"/>
      <c r="D208" s="18"/>
      <c r="E208" s="18"/>
      <c r="F208" s="18"/>
      <c r="G208" s="18"/>
      <c r="H208" s="18"/>
      <c r="I208" s="18"/>
      <c r="J208" s="18"/>
      <c r="K208" s="19"/>
    </row>
    <row r="209" spans="1:11" ht="13.5">
      <c r="A209" s="17" t="s">
        <v>23</v>
      </c>
      <c r="B209" s="18"/>
      <c r="C209" s="18"/>
      <c r="D209" s="18"/>
      <c r="E209" s="18"/>
      <c r="F209" s="18"/>
      <c r="G209" s="18"/>
      <c r="H209" s="18"/>
      <c r="I209" s="18"/>
      <c r="J209" s="18"/>
      <c r="K209" s="19"/>
    </row>
    <row r="210" spans="1:11" ht="30" customHeight="1">
      <c r="A210" s="94" t="s">
        <v>24</v>
      </c>
      <c r="B210" s="221">
        <f>'★基礎情報入力'!F55</f>
        <v>0</v>
      </c>
      <c r="C210" s="222"/>
      <c r="D210" s="222"/>
      <c r="E210" s="222"/>
      <c r="F210" s="222"/>
      <c r="G210" s="222"/>
      <c r="H210" s="222"/>
      <c r="I210" s="222"/>
      <c r="J210" s="222"/>
      <c r="K210" s="223"/>
    </row>
    <row r="211" spans="1:11" ht="24.75" customHeight="1">
      <c r="A211" s="146" t="s">
        <v>43</v>
      </c>
      <c r="B211" s="221">
        <f>'★基礎情報入力'!F56</f>
        <v>0</v>
      </c>
      <c r="C211" s="222"/>
      <c r="D211" s="222"/>
      <c r="E211" s="222"/>
      <c r="F211" s="222"/>
      <c r="G211" s="222"/>
      <c r="H211" s="222"/>
      <c r="I211" s="222"/>
      <c r="J211" s="222"/>
      <c r="K211" s="223"/>
    </row>
    <row r="212" spans="1:11" ht="39.75" customHeight="1">
      <c r="A212" s="224"/>
      <c r="B212" s="225">
        <f>CONCATENATE('★基礎情報入力'!F57,'★基礎情報入力'!F58,'★基礎情報入力'!F59)</f>
      </c>
      <c r="C212" s="226"/>
      <c r="D212" s="226"/>
      <c r="E212" s="226"/>
      <c r="F212" s="226"/>
      <c r="G212" s="226"/>
      <c r="H212" s="226"/>
      <c r="I212" s="226"/>
      <c r="J212" s="226"/>
      <c r="K212" s="227"/>
    </row>
    <row r="213" spans="1:11" ht="30" customHeight="1">
      <c r="A213" s="94" t="s">
        <v>26</v>
      </c>
      <c r="B213" s="207">
        <f>B212</f>
      </c>
      <c r="C213" s="208"/>
      <c r="D213" s="208"/>
      <c r="E213" s="208"/>
      <c r="F213" s="208"/>
      <c r="G213" s="208"/>
      <c r="H213" s="208"/>
      <c r="I213" s="208"/>
      <c r="J213" s="208"/>
      <c r="K213" s="209"/>
    </row>
    <row r="214" spans="1:11" ht="13.5">
      <c r="A214" s="17" t="s">
        <v>27</v>
      </c>
      <c r="B214" s="18"/>
      <c r="C214" s="18"/>
      <c r="D214" s="18"/>
      <c r="E214" s="18"/>
      <c r="F214" s="18"/>
      <c r="G214" s="18"/>
      <c r="H214" s="18"/>
      <c r="I214" s="18"/>
      <c r="J214" s="18"/>
      <c r="K214" s="19"/>
    </row>
    <row r="215" spans="1:11" ht="13.5">
      <c r="A215" s="17"/>
      <c r="B215" s="18"/>
      <c r="C215" s="18"/>
      <c r="D215" s="18"/>
      <c r="E215" s="18"/>
      <c r="F215" s="18"/>
      <c r="G215" s="18"/>
      <c r="H215" s="18"/>
      <c r="I215" s="18"/>
      <c r="J215" s="18"/>
      <c r="K215" s="19"/>
    </row>
    <row r="216" spans="1:11" ht="39.75" customHeight="1">
      <c r="A216" s="94" t="s">
        <v>28</v>
      </c>
      <c r="B216" s="210"/>
      <c r="C216" s="211"/>
      <c r="D216" s="211"/>
      <c r="E216" s="211"/>
      <c r="F216" s="211"/>
      <c r="G216" s="211"/>
      <c r="H216" s="211"/>
      <c r="I216" s="211"/>
      <c r="J216" s="211"/>
      <c r="K216" s="212"/>
    </row>
    <row r="217" spans="1:11" ht="30" customHeight="1">
      <c r="A217" s="8" t="s">
        <v>29</v>
      </c>
      <c r="B217" s="213" t="s">
        <v>46</v>
      </c>
      <c r="C217" s="214"/>
      <c r="D217" s="214"/>
      <c r="E217" s="214"/>
      <c r="F217" s="96" t="s">
        <v>49</v>
      </c>
      <c r="G217" s="95"/>
      <c r="H217" s="96" t="s">
        <v>47</v>
      </c>
      <c r="I217" s="95"/>
      <c r="J217" s="10" t="s">
        <v>48</v>
      </c>
      <c r="K217" s="11"/>
    </row>
    <row r="218" spans="1:11" ht="30" customHeight="1">
      <c r="A218" s="8" t="s">
        <v>30</v>
      </c>
      <c r="B218" s="215">
        <f>'★基礎情報入力'!F60</f>
        <v>0</v>
      </c>
      <c r="C218" s="216"/>
      <c r="D218" s="9" t="s">
        <v>31</v>
      </c>
      <c r="E218" s="9"/>
      <c r="F218" s="9"/>
      <c r="G218" s="9"/>
      <c r="H218" s="9"/>
      <c r="I218" s="9"/>
      <c r="J218" s="9"/>
      <c r="K218" s="6"/>
    </row>
    <row r="219" spans="1:11" ht="30" customHeight="1">
      <c r="A219" s="93" t="s">
        <v>44</v>
      </c>
      <c r="B219" s="217" t="s">
        <v>53</v>
      </c>
      <c r="C219" s="218"/>
      <c r="D219" s="9" t="s">
        <v>32</v>
      </c>
      <c r="E219" s="9"/>
      <c r="F219" s="9"/>
      <c r="G219" s="9"/>
      <c r="H219" s="9"/>
      <c r="I219" s="9"/>
      <c r="J219" s="9"/>
      <c r="K219" s="6"/>
    </row>
    <row r="220" spans="1:11" ht="13.5">
      <c r="A220" s="17"/>
      <c r="B220" s="18"/>
      <c r="C220" s="18"/>
      <c r="D220" s="18"/>
      <c r="E220" s="18"/>
      <c r="F220" s="18"/>
      <c r="G220" s="18"/>
      <c r="H220" s="18"/>
      <c r="I220" s="18"/>
      <c r="J220" s="18"/>
      <c r="K220" s="19"/>
    </row>
    <row r="221" spans="1:11" ht="13.5">
      <c r="A221" s="17" t="s">
        <v>33</v>
      </c>
      <c r="B221" s="18"/>
      <c r="C221" s="18"/>
      <c r="D221" s="18"/>
      <c r="E221" s="18"/>
      <c r="F221" s="18"/>
      <c r="G221" s="18"/>
      <c r="H221" s="18"/>
      <c r="I221" s="18"/>
      <c r="J221" s="18"/>
      <c r="K221" s="19"/>
    </row>
    <row r="222" spans="1:11" ht="19.5" customHeight="1">
      <c r="A222" s="182" t="s">
        <v>34</v>
      </c>
      <c r="B222" s="182"/>
      <c r="C222" s="182"/>
      <c r="D222" s="182"/>
      <c r="E222" s="182" t="s">
        <v>51</v>
      </c>
      <c r="F222" s="182"/>
      <c r="G222" s="182"/>
      <c r="H222" s="182"/>
      <c r="I222" s="182" t="s">
        <v>52</v>
      </c>
      <c r="J222" s="182"/>
      <c r="K222" s="182"/>
    </row>
    <row r="223" spans="1:11" ht="30" customHeight="1">
      <c r="A223" s="202" t="s">
        <v>35</v>
      </c>
      <c r="B223" s="202"/>
      <c r="C223" s="202"/>
      <c r="D223" s="202"/>
      <c r="E223" s="203">
        <f>'様式3-2-1 ｲ（診断・要安全確認計画）'!D18</f>
        <v>0</v>
      </c>
      <c r="F223" s="204"/>
      <c r="G223" s="205"/>
      <c r="H223" s="13" t="s">
        <v>50</v>
      </c>
      <c r="I223" s="206"/>
      <c r="J223" s="206"/>
      <c r="K223" s="206"/>
    </row>
    <row r="224" spans="1:11" ht="30" customHeight="1">
      <c r="A224" s="202" t="s">
        <v>36</v>
      </c>
      <c r="B224" s="202"/>
      <c r="C224" s="202"/>
      <c r="D224" s="202"/>
      <c r="E224" s="203">
        <f>'様式3-2-1 ｲ（診断・要安全確認計画）'!C18</f>
        <v>0</v>
      </c>
      <c r="F224" s="204"/>
      <c r="G224" s="205"/>
      <c r="H224" s="13" t="s">
        <v>50</v>
      </c>
      <c r="I224" s="206"/>
      <c r="J224" s="206"/>
      <c r="K224" s="206"/>
    </row>
    <row r="225" spans="1:11" ht="30" customHeight="1">
      <c r="A225" s="202" t="s">
        <v>110</v>
      </c>
      <c r="B225" s="202"/>
      <c r="C225" s="202"/>
      <c r="D225" s="202"/>
      <c r="E225" s="203">
        <f>'様式3-2-1 ｲ（診断・要安全確認計画）'!F18</f>
        <v>0</v>
      </c>
      <c r="F225" s="204"/>
      <c r="G225" s="205"/>
      <c r="H225" s="13" t="s">
        <v>50</v>
      </c>
      <c r="I225" s="206"/>
      <c r="J225" s="206"/>
      <c r="K225" s="206"/>
    </row>
    <row r="226" spans="1:11" ht="30" customHeight="1">
      <c r="A226" s="202" t="s">
        <v>37</v>
      </c>
      <c r="B226" s="202"/>
      <c r="C226" s="202"/>
      <c r="D226" s="202"/>
      <c r="E226" s="203">
        <f>'様式3-2-1 ｲ（診断・要安全確認計画）'!V18</f>
        <v>0</v>
      </c>
      <c r="F226" s="204"/>
      <c r="G226" s="205"/>
      <c r="H226" s="13" t="s">
        <v>50</v>
      </c>
      <c r="I226" s="206"/>
      <c r="J226" s="206"/>
      <c r="K226" s="206"/>
    </row>
    <row r="227" spans="1:11" ht="13.5">
      <c r="A227" s="17" t="s">
        <v>38</v>
      </c>
      <c r="B227" s="18"/>
      <c r="C227" s="18"/>
      <c r="D227" s="18"/>
      <c r="E227" s="18"/>
      <c r="F227" s="18"/>
      <c r="G227" s="18"/>
      <c r="H227" s="18"/>
      <c r="I227" s="18"/>
      <c r="J227" s="18"/>
      <c r="K227" s="19"/>
    </row>
    <row r="228" spans="1:11" ht="13.5">
      <c r="A228" s="17"/>
      <c r="B228" s="18"/>
      <c r="C228" s="18"/>
      <c r="D228" s="18"/>
      <c r="E228" s="18"/>
      <c r="F228" s="18"/>
      <c r="G228" s="18"/>
      <c r="H228" s="18"/>
      <c r="I228" s="18"/>
      <c r="J228" s="18"/>
      <c r="K228" s="19"/>
    </row>
    <row r="229" spans="1:11" ht="13.5">
      <c r="A229" s="17" t="s">
        <v>39</v>
      </c>
      <c r="B229" s="18"/>
      <c r="C229" s="18"/>
      <c r="D229" s="18"/>
      <c r="E229" s="18"/>
      <c r="F229" s="18"/>
      <c r="G229" s="18"/>
      <c r="H229" s="18"/>
      <c r="I229" s="18"/>
      <c r="J229" s="18"/>
      <c r="K229" s="19"/>
    </row>
    <row r="230" spans="1:11" ht="19.5" customHeight="1">
      <c r="A230" s="136" t="s">
        <v>40</v>
      </c>
      <c r="B230" s="137"/>
      <c r="C230" s="137"/>
      <c r="D230" s="190"/>
      <c r="E230" s="495" t="s">
        <v>280</v>
      </c>
      <c r="F230" s="496"/>
      <c r="G230" s="496"/>
      <c r="H230" s="496"/>
      <c r="I230" s="496"/>
      <c r="J230" s="497"/>
      <c r="K230" s="19"/>
    </row>
    <row r="231" spans="1:11" ht="19.5" customHeight="1">
      <c r="A231" s="197" t="s">
        <v>41</v>
      </c>
      <c r="B231" s="198"/>
      <c r="C231" s="198"/>
      <c r="D231" s="166"/>
      <c r="E231" s="498" t="s">
        <v>281</v>
      </c>
      <c r="F231" s="499"/>
      <c r="G231" s="499"/>
      <c r="H231" s="499"/>
      <c r="I231" s="499"/>
      <c r="J231" s="500"/>
      <c r="K231" s="19"/>
    </row>
    <row r="232" spans="1:11" ht="39.75" customHeight="1">
      <c r="A232" s="199" t="s">
        <v>42</v>
      </c>
      <c r="B232" s="200"/>
      <c r="C232" s="200"/>
      <c r="D232" s="201"/>
      <c r="E232" s="501"/>
      <c r="F232" s="502"/>
      <c r="G232" s="502"/>
      <c r="H232" s="502"/>
      <c r="I232" s="502"/>
      <c r="J232" s="503"/>
      <c r="K232" s="19"/>
    </row>
    <row r="233" spans="1:11" ht="13.5">
      <c r="A233" s="192" t="s">
        <v>282</v>
      </c>
      <c r="B233" s="193"/>
      <c r="C233" s="193"/>
      <c r="D233" s="193"/>
      <c r="E233" s="193"/>
      <c r="F233" s="193"/>
      <c r="G233" s="193"/>
      <c r="H233" s="193"/>
      <c r="I233" s="193"/>
      <c r="J233" s="193"/>
      <c r="K233" s="194"/>
    </row>
    <row r="235" spans="1:11" ht="13.5">
      <c r="A235" s="14" t="s">
        <v>158</v>
      </c>
      <c r="B235" s="15"/>
      <c r="C235" s="15"/>
      <c r="D235" s="15"/>
      <c r="E235" s="15"/>
      <c r="F235" s="15"/>
      <c r="G235" s="15"/>
      <c r="H235" s="15"/>
      <c r="I235" s="15"/>
      <c r="J235" s="15"/>
      <c r="K235" s="16"/>
    </row>
    <row r="236" spans="1:11" ht="13.5">
      <c r="A236" s="17"/>
      <c r="B236" s="18"/>
      <c r="C236" s="18"/>
      <c r="D236" s="18"/>
      <c r="E236" s="18"/>
      <c r="F236" s="18"/>
      <c r="G236" s="18"/>
      <c r="H236" s="18"/>
      <c r="I236" s="18"/>
      <c r="J236" s="18"/>
      <c r="K236" s="19"/>
    </row>
    <row r="237" spans="1:11" ht="13.5">
      <c r="A237" s="17"/>
      <c r="B237" s="18"/>
      <c r="C237" s="18"/>
      <c r="D237" s="18"/>
      <c r="E237" s="18"/>
      <c r="F237" s="18"/>
      <c r="G237" s="18"/>
      <c r="H237" s="18"/>
      <c r="I237" s="18"/>
      <c r="J237" s="18"/>
      <c r="K237" s="19"/>
    </row>
    <row r="238" spans="1:11" ht="13.5">
      <c r="A238" s="17"/>
      <c r="B238" s="18"/>
      <c r="C238" s="18"/>
      <c r="D238" s="18"/>
      <c r="E238" s="18"/>
      <c r="F238" s="18"/>
      <c r="G238" s="18"/>
      <c r="H238" s="18"/>
      <c r="I238" s="18"/>
      <c r="J238" s="18"/>
      <c r="K238" s="19"/>
    </row>
    <row r="239" spans="1:11" ht="18.75">
      <c r="A239" s="228" t="s">
        <v>20</v>
      </c>
      <c r="B239" s="229"/>
      <c r="C239" s="229"/>
      <c r="D239" s="229"/>
      <c r="E239" s="229"/>
      <c r="F239" s="229"/>
      <c r="G239" s="229"/>
      <c r="H239" s="229"/>
      <c r="I239" s="229"/>
      <c r="J239" s="229"/>
      <c r="K239" s="230"/>
    </row>
    <row r="240" spans="1:11" ht="18.75">
      <c r="A240" s="20"/>
      <c r="B240" s="18"/>
      <c r="C240" s="18"/>
      <c r="D240" s="18"/>
      <c r="E240" s="18"/>
      <c r="F240" s="18"/>
      <c r="G240" s="18"/>
      <c r="H240" s="18"/>
      <c r="I240" s="18"/>
      <c r="J240" s="18"/>
      <c r="K240" s="19"/>
    </row>
    <row r="241" spans="1:11" ht="13.5">
      <c r="A241" s="17"/>
      <c r="B241" s="18"/>
      <c r="C241" s="18"/>
      <c r="D241" s="18"/>
      <c r="E241" s="18"/>
      <c r="F241" s="18"/>
      <c r="G241" s="18"/>
      <c r="H241" s="18"/>
      <c r="I241" s="18"/>
      <c r="J241" s="18"/>
      <c r="K241" s="19"/>
    </row>
    <row r="242" spans="1:11" ht="13.5">
      <c r="A242" s="17" t="s">
        <v>45</v>
      </c>
      <c r="B242" s="18"/>
      <c r="C242" s="18"/>
      <c r="D242" s="18"/>
      <c r="E242" s="18"/>
      <c r="F242" s="18"/>
      <c r="G242" s="18"/>
      <c r="H242" s="18"/>
      <c r="I242" s="18"/>
      <c r="J242" s="18"/>
      <c r="K242" s="19"/>
    </row>
    <row r="243" spans="1:11" ht="30" customHeight="1">
      <c r="A243" s="93" t="s">
        <v>21</v>
      </c>
      <c r="B243" s="136" t="str">
        <f>CONCATENATE('★基礎情報入力'!D4,"　　",'★基礎情報入力'!D5)</f>
        <v>　　</v>
      </c>
      <c r="C243" s="137"/>
      <c r="D243" s="137"/>
      <c r="E243" s="137"/>
      <c r="F243" s="137"/>
      <c r="G243" s="137"/>
      <c r="H243" s="137"/>
      <c r="I243" s="137"/>
      <c r="J243" s="137"/>
      <c r="K243" s="190"/>
    </row>
    <row r="244" spans="1:11" ht="13.5">
      <c r="A244" s="17"/>
      <c r="B244" s="18"/>
      <c r="C244" s="18"/>
      <c r="D244" s="18"/>
      <c r="E244" s="18"/>
      <c r="F244" s="18"/>
      <c r="G244" s="18"/>
      <c r="H244" s="18"/>
      <c r="I244" s="18"/>
      <c r="J244" s="18"/>
      <c r="K244" s="19"/>
    </row>
    <row r="245" spans="1:11" ht="13.5">
      <c r="A245" s="17" t="s">
        <v>22</v>
      </c>
      <c r="B245" s="18"/>
      <c r="C245" s="18"/>
      <c r="D245" s="18"/>
      <c r="E245" s="18"/>
      <c r="F245" s="18"/>
      <c r="G245" s="18"/>
      <c r="H245" s="18"/>
      <c r="I245" s="18"/>
      <c r="J245" s="18"/>
      <c r="K245" s="19"/>
    </row>
    <row r="246" spans="1:11" ht="30" customHeight="1">
      <c r="A246" s="219"/>
      <c r="B246" s="220"/>
      <c r="C246" s="18" t="s">
        <v>25</v>
      </c>
      <c r="D246" s="18"/>
      <c r="E246" s="18"/>
      <c r="F246" s="18"/>
      <c r="G246" s="18"/>
      <c r="H246" s="18"/>
      <c r="I246" s="18"/>
      <c r="J246" s="18"/>
      <c r="K246" s="19"/>
    </row>
    <row r="247" spans="1:11" ht="13.5">
      <c r="A247" s="17"/>
      <c r="B247" s="18"/>
      <c r="C247" s="18"/>
      <c r="D247" s="18"/>
      <c r="E247" s="18"/>
      <c r="F247" s="18"/>
      <c r="G247" s="18"/>
      <c r="H247" s="18"/>
      <c r="I247" s="18"/>
      <c r="J247" s="18"/>
      <c r="K247" s="19"/>
    </row>
    <row r="248" spans="1:11" ht="13.5">
      <c r="A248" s="17" t="s">
        <v>23</v>
      </c>
      <c r="B248" s="18"/>
      <c r="C248" s="18"/>
      <c r="D248" s="18"/>
      <c r="E248" s="18"/>
      <c r="F248" s="18"/>
      <c r="G248" s="18"/>
      <c r="H248" s="18"/>
      <c r="I248" s="18"/>
      <c r="J248" s="18"/>
      <c r="K248" s="19"/>
    </row>
    <row r="249" spans="1:11" ht="30" customHeight="1">
      <c r="A249" s="94" t="s">
        <v>24</v>
      </c>
      <c r="B249" s="221">
        <f>'★基礎情報入力'!F64</f>
        <v>0</v>
      </c>
      <c r="C249" s="222"/>
      <c r="D249" s="222"/>
      <c r="E249" s="222"/>
      <c r="F249" s="222"/>
      <c r="G249" s="222"/>
      <c r="H249" s="222"/>
      <c r="I249" s="222"/>
      <c r="J249" s="222"/>
      <c r="K249" s="223"/>
    </row>
    <row r="250" spans="1:11" ht="24.75" customHeight="1">
      <c r="A250" s="146" t="s">
        <v>43</v>
      </c>
      <c r="B250" s="221">
        <f>'★基礎情報入力'!F65</f>
        <v>0</v>
      </c>
      <c r="C250" s="222"/>
      <c r="D250" s="222"/>
      <c r="E250" s="222"/>
      <c r="F250" s="222"/>
      <c r="G250" s="222"/>
      <c r="H250" s="222"/>
      <c r="I250" s="222"/>
      <c r="J250" s="222"/>
      <c r="K250" s="223"/>
    </row>
    <row r="251" spans="1:11" ht="39.75" customHeight="1">
      <c r="A251" s="224"/>
      <c r="B251" s="225">
        <f>CONCATENATE('★基礎情報入力'!F66,'★基礎情報入力'!F67,'★基礎情報入力'!F68)</f>
      </c>
      <c r="C251" s="226"/>
      <c r="D251" s="226"/>
      <c r="E251" s="226"/>
      <c r="F251" s="226"/>
      <c r="G251" s="226"/>
      <c r="H251" s="226"/>
      <c r="I251" s="226"/>
      <c r="J251" s="226"/>
      <c r="K251" s="227"/>
    </row>
    <row r="252" spans="1:11" ht="30" customHeight="1">
      <c r="A252" s="94" t="s">
        <v>26</v>
      </c>
      <c r="B252" s="207">
        <f>B251</f>
      </c>
      <c r="C252" s="208"/>
      <c r="D252" s="208"/>
      <c r="E252" s="208"/>
      <c r="F252" s="208"/>
      <c r="G252" s="208"/>
      <c r="H252" s="208"/>
      <c r="I252" s="208"/>
      <c r="J252" s="208"/>
      <c r="K252" s="209"/>
    </row>
    <row r="253" spans="1:11" ht="13.5">
      <c r="A253" s="17" t="s">
        <v>27</v>
      </c>
      <c r="B253" s="18"/>
      <c r="C253" s="18"/>
      <c r="D253" s="18"/>
      <c r="E253" s="18"/>
      <c r="F253" s="18"/>
      <c r="G253" s="18"/>
      <c r="H253" s="18"/>
      <c r="I253" s="18"/>
      <c r="J253" s="18"/>
      <c r="K253" s="19"/>
    </row>
    <row r="254" spans="1:11" ht="13.5">
      <c r="A254" s="17"/>
      <c r="B254" s="18"/>
      <c r="C254" s="18"/>
      <c r="D254" s="18"/>
      <c r="E254" s="18"/>
      <c r="F254" s="18"/>
      <c r="G254" s="18"/>
      <c r="H254" s="18"/>
      <c r="I254" s="18"/>
      <c r="J254" s="18"/>
      <c r="K254" s="19"/>
    </row>
    <row r="255" spans="1:11" ht="39.75" customHeight="1">
      <c r="A255" s="94" t="s">
        <v>28</v>
      </c>
      <c r="B255" s="210"/>
      <c r="C255" s="211"/>
      <c r="D255" s="211"/>
      <c r="E255" s="211"/>
      <c r="F255" s="211"/>
      <c r="G255" s="211"/>
      <c r="H255" s="211"/>
      <c r="I255" s="211"/>
      <c r="J255" s="211"/>
      <c r="K255" s="212"/>
    </row>
    <row r="256" spans="1:11" ht="30" customHeight="1">
      <c r="A256" s="8" t="s">
        <v>29</v>
      </c>
      <c r="B256" s="213" t="s">
        <v>46</v>
      </c>
      <c r="C256" s="214"/>
      <c r="D256" s="214"/>
      <c r="E256" s="214"/>
      <c r="F256" s="96" t="s">
        <v>49</v>
      </c>
      <c r="G256" s="95"/>
      <c r="H256" s="96" t="s">
        <v>47</v>
      </c>
      <c r="I256" s="95"/>
      <c r="J256" s="10" t="s">
        <v>48</v>
      </c>
      <c r="K256" s="11"/>
    </row>
    <row r="257" spans="1:11" ht="30" customHeight="1">
      <c r="A257" s="8" t="s">
        <v>30</v>
      </c>
      <c r="B257" s="215">
        <f>'★基礎情報入力'!F69</f>
        <v>0</v>
      </c>
      <c r="C257" s="216"/>
      <c r="D257" s="9" t="s">
        <v>31</v>
      </c>
      <c r="E257" s="9"/>
      <c r="F257" s="9"/>
      <c r="G257" s="9"/>
      <c r="H257" s="9"/>
      <c r="I257" s="9"/>
      <c r="J257" s="9"/>
      <c r="K257" s="6"/>
    </row>
    <row r="258" spans="1:11" ht="30" customHeight="1">
      <c r="A258" s="93" t="s">
        <v>44</v>
      </c>
      <c r="B258" s="217" t="s">
        <v>53</v>
      </c>
      <c r="C258" s="218"/>
      <c r="D258" s="9" t="s">
        <v>32</v>
      </c>
      <c r="E258" s="9"/>
      <c r="F258" s="9"/>
      <c r="G258" s="9"/>
      <c r="H258" s="9"/>
      <c r="I258" s="9"/>
      <c r="J258" s="9"/>
      <c r="K258" s="6"/>
    </row>
    <row r="259" spans="1:11" ht="13.5">
      <c r="A259" s="17"/>
      <c r="B259" s="18"/>
      <c r="C259" s="18"/>
      <c r="D259" s="18"/>
      <c r="E259" s="18"/>
      <c r="F259" s="18"/>
      <c r="G259" s="18"/>
      <c r="H259" s="18"/>
      <c r="I259" s="18"/>
      <c r="J259" s="18"/>
      <c r="K259" s="19"/>
    </row>
    <row r="260" spans="1:11" ht="13.5">
      <c r="A260" s="17" t="s">
        <v>33</v>
      </c>
      <c r="B260" s="18"/>
      <c r="C260" s="18"/>
      <c r="D260" s="18"/>
      <c r="E260" s="18"/>
      <c r="F260" s="18"/>
      <c r="G260" s="18"/>
      <c r="H260" s="18"/>
      <c r="I260" s="18"/>
      <c r="J260" s="18"/>
      <c r="K260" s="19"/>
    </row>
    <row r="261" spans="1:11" ht="19.5" customHeight="1">
      <c r="A261" s="182" t="s">
        <v>34</v>
      </c>
      <c r="B261" s="182"/>
      <c r="C261" s="182"/>
      <c r="D261" s="182"/>
      <c r="E261" s="182" t="s">
        <v>51</v>
      </c>
      <c r="F261" s="182"/>
      <c r="G261" s="182"/>
      <c r="H261" s="182"/>
      <c r="I261" s="182" t="s">
        <v>52</v>
      </c>
      <c r="J261" s="182"/>
      <c r="K261" s="182"/>
    </row>
    <row r="262" spans="1:11" ht="30" customHeight="1">
      <c r="A262" s="202" t="s">
        <v>35</v>
      </c>
      <c r="B262" s="202"/>
      <c r="C262" s="202"/>
      <c r="D262" s="202"/>
      <c r="E262" s="203">
        <f>'様式3-2-1 ｲ（診断・要安全確認計画）'!D20</f>
        <v>0</v>
      </c>
      <c r="F262" s="204"/>
      <c r="G262" s="205"/>
      <c r="H262" s="13" t="s">
        <v>50</v>
      </c>
      <c r="I262" s="206"/>
      <c r="J262" s="206"/>
      <c r="K262" s="206"/>
    </row>
    <row r="263" spans="1:11" ht="30" customHeight="1">
      <c r="A263" s="202" t="s">
        <v>36</v>
      </c>
      <c r="B263" s="202"/>
      <c r="C263" s="202"/>
      <c r="D263" s="202"/>
      <c r="E263" s="203">
        <f>'様式3-2-1 ｲ（診断・要安全確認計画）'!C20</f>
        <v>0</v>
      </c>
      <c r="F263" s="204"/>
      <c r="G263" s="205"/>
      <c r="H263" s="13" t="s">
        <v>50</v>
      </c>
      <c r="I263" s="206"/>
      <c r="J263" s="206"/>
      <c r="K263" s="206"/>
    </row>
    <row r="264" spans="1:11" ht="30" customHeight="1">
      <c r="A264" s="202" t="s">
        <v>110</v>
      </c>
      <c r="B264" s="202"/>
      <c r="C264" s="202"/>
      <c r="D264" s="202"/>
      <c r="E264" s="203">
        <f>'様式3-2-1 ｲ（診断・要安全確認計画）'!F20</f>
        <v>0</v>
      </c>
      <c r="F264" s="204"/>
      <c r="G264" s="205"/>
      <c r="H264" s="13" t="s">
        <v>50</v>
      </c>
      <c r="I264" s="206"/>
      <c r="J264" s="206"/>
      <c r="K264" s="206"/>
    </row>
    <row r="265" spans="1:11" ht="30" customHeight="1">
      <c r="A265" s="202" t="s">
        <v>37</v>
      </c>
      <c r="B265" s="202"/>
      <c r="C265" s="202"/>
      <c r="D265" s="202"/>
      <c r="E265" s="203">
        <f>'様式3-2-1 ｲ（診断・要安全確認計画）'!V20</f>
        <v>0</v>
      </c>
      <c r="F265" s="204"/>
      <c r="G265" s="205"/>
      <c r="H265" s="13" t="s">
        <v>50</v>
      </c>
      <c r="I265" s="206"/>
      <c r="J265" s="206"/>
      <c r="K265" s="206"/>
    </row>
    <row r="266" spans="1:11" ht="13.5">
      <c r="A266" s="17" t="s">
        <v>38</v>
      </c>
      <c r="B266" s="18"/>
      <c r="C266" s="18"/>
      <c r="D266" s="18"/>
      <c r="E266" s="18"/>
      <c r="F266" s="18"/>
      <c r="G266" s="18"/>
      <c r="H266" s="18"/>
      <c r="I266" s="18"/>
      <c r="J266" s="18"/>
      <c r="K266" s="19"/>
    </row>
    <row r="267" spans="1:11" ht="13.5">
      <c r="A267" s="17"/>
      <c r="B267" s="18"/>
      <c r="C267" s="18"/>
      <c r="D267" s="18"/>
      <c r="E267" s="18"/>
      <c r="F267" s="18"/>
      <c r="G267" s="18"/>
      <c r="H267" s="18"/>
      <c r="I267" s="18"/>
      <c r="J267" s="18"/>
      <c r="K267" s="19"/>
    </row>
    <row r="268" spans="1:11" ht="13.5">
      <c r="A268" s="17" t="s">
        <v>39</v>
      </c>
      <c r="B268" s="18"/>
      <c r="C268" s="18"/>
      <c r="D268" s="18"/>
      <c r="E268" s="18"/>
      <c r="F268" s="18"/>
      <c r="G268" s="18"/>
      <c r="H268" s="18"/>
      <c r="I268" s="18"/>
      <c r="J268" s="18"/>
      <c r="K268" s="19"/>
    </row>
    <row r="269" spans="1:11" ht="19.5" customHeight="1">
      <c r="A269" s="136" t="s">
        <v>40</v>
      </c>
      <c r="B269" s="137"/>
      <c r="C269" s="137"/>
      <c r="D269" s="190"/>
      <c r="E269" s="495" t="s">
        <v>280</v>
      </c>
      <c r="F269" s="496"/>
      <c r="G269" s="496"/>
      <c r="H269" s="496"/>
      <c r="I269" s="496"/>
      <c r="J269" s="497"/>
      <c r="K269" s="19"/>
    </row>
    <row r="270" spans="1:11" ht="19.5" customHeight="1">
      <c r="A270" s="197" t="s">
        <v>41</v>
      </c>
      <c r="B270" s="198"/>
      <c r="C270" s="198"/>
      <c r="D270" s="166"/>
      <c r="E270" s="498" t="s">
        <v>281</v>
      </c>
      <c r="F270" s="499"/>
      <c r="G270" s="499"/>
      <c r="H270" s="499"/>
      <c r="I270" s="499"/>
      <c r="J270" s="500"/>
      <c r="K270" s="19"/>
    </row>
    <row r="271" spans="1:11" ht="39.75" customHeight="1">
      <c r="A271" s="199" t="s">
        <v>42</v>
      </c>
      <c r="B271" s="200"/>
      <c r="C271" s="200"/>
      <c r="D271" s="201"/>
      <c r="E271" s="501"/>
      <c r="F271" s="502"/>
      <c r="G271" s="502"/>
      <c r="H271" s="502"/>
      <c r="I271" s="502"/>
      <c r="J271" s="503"/>
      <c r="K271" s="19"/>
    </row>
    <row r="272" spans="1:11" ht="13.5">
      <c r="A272" s="192" t="s">
        <v>282</v>
      </c>
      <c r="B272" s="193"/>
      <c r="C272" s="193"/>
      <c r="D272" s="193"/>
      <c r="E272" s="193"/>
      <c r="F272" s="193"/>
      <c r="G272" s="193"/>
      <c r="H272" s="193"/>
      <c r="I272" s="193"/>
      <c r="J272" s="193"/>
      <c r="K272" s="194"/>
    </row>
    <row r="274" spans="1:11" ht="13.5">
      <c r="A274" s="14" t="s">
        <v>158</v>
      </c>
      <c r="B274" s="15"/>
      <c r="C274" s="15"/>
      <c r="D274" s="15"/>
      <c r="E274" s="15"/>
      <c r="F274" s="15"/>
      <c r="G274" s="15"/>
      <c r="H274" s="15"/>
      <c r="I274" s="15"/>
      <c r="J274" s="15"/>
      <c r="K274" s="16"/>
    </row>
    <row r="275" spans="1:11" ht="13.5">
      <c r="A275" s="17"/>
      <c r="B275" s="18"/>
      <c r="C275" s="18"/>
      <c r="D275" s="18"/>
      <c r="E275" s="18"/>
      <c r="F275" s="18"/>
      <c r="G275" s="18"/>
      <c r="H275" s="18"/>
      <c r="I275" s="18"/>
      <c r="J275" s="18"/>
      <c r="K275" s="19"/>
    </row>
    <row r="276" spans="1:11" ht="13.5">
      <c r="A276" s="17"/>
      <c r="B276" s="18"/>
      <c r="C276" s="18"/>
      <c r="D276" s="18"/>
      <c r="E276" s="18"/>
      <c r="F276" s="18"/>
      <c r="G276" s="18"/>
      <c r="H276" s="18"/>
      <c r="I276" s="18"/>
      <c r="J276" s="18"/>
      <c r="K276" s="19"/>
    </row>
    <row r="277" spans="1:11" ht="13.5">
      <c r="A277" s="17"/>
      <c r="B277" s="18"/>
      <c r="C277" s="18"/>
      <c r="D277" s="18"/>
      <c r="E277" s="18"/>
      <c r="F277" s="18"/>
      <c r="G277" s="18"/>
      <c r="H277" s="18"/>
      <c r="I277" s="18"/>
      <c r="J277" s="18"/>
      <c r="K277" s="19"/>
    </row>
    <row r="278" spans="1:11" ht="18.75">
      <c r="A278" s="228" t="s">
        <v>20</v>
      </c>
      <c r="B278" s="229"/>
      <c r="C278" s="229"/>
      <c r="D278" s="229"/>
      <c r="E278" s="229"/>
      <c r="F278" s="229"/>
      <c r="G278" s="229"/>
      <c r="H278" s="229"/>
      <c r="I278" s="229"/>
      <c r="J278" s="229"/>
      <c r="K278" s="230"/>
    </row>
    <row r="279" spans="1:11" ht="18.75">
      <c r="A279" s="20"/>
      <c r="B279" s="18"/>
      <c r="C279" s="18"/>
      <c r="D279" s="18"/>
      <c r="E279" s="18"/>
      <c r="F279" s="18"/>
      <c r="G279" s="18"/>
      <c r="H279" s="18"/>
      <c r="I279" s="18"/>
      <c r="J279" s="18"/>
      <c r="K279" s="19"/>
    </row>
    <row r="280" spans="1:11" ht="13.5">
      <c r="A280" s="17"/>
      <c r="B280" s="18"/>
      <c r="C280" s="18"/>
      <c r="D280" s="18"/>
      <c r="E280" s="18"/>
      <c r="F280" s="18"/>
      <c r="G280" s="18"/>
      <c r="H280" s="18"/>
      <c r="I280" s="18"/>
      <c r="J280" s="18"/>
      <c r="K280" s="19"/>
    </row>
    <row r="281" spans="1:11" ht="13.5">
      <c r="A281" s="17" t="s">
        <v>45</v>
      </c>
      <c r="B281" s="18"/>
      <c r="C281" s="18"/>
      <c r="D281" s="18"/>
      <c r="E281" s="18"/>
      <c r="F281" s="18"/>
      <c r="G281" s="18"/>
      <c r="H281" s="18"/>
      <c r="I281" s="18"/>
      <c r="J281" s="18"/>
      <c r="K281" s="19"/>
    </row>
    <row r="282" spans="1:11" ht="30" customHeight="1">
      <c r="A282" s="93" t="s">
        <v>21</v>
      </c>
      <c r="B282" s="136" t="str">
        <f>CONCATENATE('★基礎情報入力'!D4,"　　",'★基礎情報入力'!D5)</f>
        <v>　　</v>
      </c>
      <c r="C282" s="137"/>
      <c r="D282" s="137"/>
      <c r="E282" s="137"/>
      <c r="F282" s="137"/>
      <c r="G282" s="137"/>
      <c r="H282" s="137"/>
      <c r="I282" s="137"/>
      <c r="J282" s="137"/>
      <c r="K282" s="190"/>
    </row>
    <row r="283" spans="1:11" ht="13.5">
      <c r="A283" s="17"/>
      <c r="B283" s="18"/>
      <c r="C283" s="18"/>
      <c r="D283" s="18"/>
      <c r="E283" s="18"/>
      <c r="F283" s="18"/>
      <c r="G283" s="18"/>
      <c r="H283" s="18"/>
      <c r="I283" s="18"/>
      <c r="J283" s="18"/>
      <c r="K283" s="19"/>
    </row>
    <row r="284" spans="1:11" ht="13.5">
      <c r="A284" s="17" t="s">
        <v>22</v>
      </c>
      <c r="B284" s="18"/>
      <c r="C284" s="18"/>
      <c r="D284" s="18"/>
      <c r="E284" s="18"/>
      <c r="F284" s="18"/>
      <c r="G284" s="18"/>
      <c r="H284" s="18"/>
      <c r="I284" s="18"/>
      <c r="J284" s="18"/>
      <c r="K284" s="19"/>
    </row>
    <row r="285" spans="1:11" ht="30" customHeight="1">
      <c r="A285" s="219"/>
      <c r="B285" s="220"/>
      <c r="C285" s="18" t="s">
        <v>25</v>
      </c>
      <c r="D285" s="18"/>
      <c r="E285" s="18"/>
      <c r="F285" s="18"/>
      <c r="G285" s="18"/>
      <c r="H285" s="18"/>
      <c r="I285" s="18"/>
      <c r="J285" s="18"/>
      <c r="K285" s="19"/>
    </row>
    <row r="286" spans="1:11" ht="13.5">
      <c r="A286" s="17"/>
      <c r="B286" s="18"/>
      <c r="C286" s="18"/>
      <c r="D286" s="18"/>
      <c r="E286" s="18"/>
      <c r="F286" s="18"/>
      <c r="G286" s="18"/>
      <c r="H286" s="18"/>
      <c r="I286" s="18"/>
      <c r="J286" s="18"/>
      <c r="K286" s="19"/>
    </row>
    <row r="287" spans="1:11" ht="13.5">
      <c r="A287" s="17" t="s">
        <v>23</v>
      </c>
      <c r="B287" s="18"/>
      <c r="C287" s="18"/>
      <c r="D287" s="18"/>
      <c r="E287" s="18"/>
      <c r="F287" s="18"/>
      <c r="G287" s="18"/>
      <c r="H287" s="18"/>
      <c r="I287" s="18"/>
      <c r="J287" s="18"/>
      <c r="K287" s="19"/>
    </row>
    <row r="288" spans="1:11" ht="30" customHeight="1">
      <c r="A288" s="94" t="s">
        <v>24</v>
      </c>
      <c r="B288" s="221">
        <f>'★基礎情報入力'!F73</f>
        <v>0</v>
      </c>
      <c r="C288" s="222"/>
      <c r="D288" s="222"/>
      <c r="E288" s="222"/>
      <c r="F288" s="222"/>
      <c r="G288" s="222"/>
      <c r="H288" s="222"/>
      <c r="I288" s="222"/>
      <c r="J288" s="222"/>
      <c r="K288" s="223"/>
    </row>
    <row r="289" spans="1:11" ht="24.75" customHeight="1">
      <c r="A289" s="146" t="s">
        <v>43</v>
      </c>
      <c r="B289" s="221">
        <f>'★基礎情報入力'!F74</f>
        <v>0</v>
      </c>
      <c r="C289" s="222"/>
      <c r="D289" s="222"/>
      <c r="E289" s="222"/>
      <c r="F289" s="222"/>
      <c r="G289" s="222"/>
      <c r="H289" s="222"/>
      <c r="I289" s="222"/>
      <c r="J289" s="222"/>
      <c r="K289" s="223"/>
    </row>
    <row r="290" spans="1:11" ht="39.75" customHeight="1">
      <c r="A290" s="224"/>
      <c r="B290" s="225">
        <f>CONCATENATE('★基礎情報入力'!F75,'★基礎情報入力'!F76,'★基礎情報入力'!F77)</f>
      </c>
      <c r="C290" s="226"/>
      <c r="D290" s="226"/>
      <c r="E290" s="226"/>
      <c r="F290" s="226"/>
      <c r="G290" s="226"/>
      <c r="H290" s="226"/>
      <c r="I290" s="226"/>
      <c r="J290" s="226"/>
      <c r="K290" s="227"/>
    </row>
    <row r="291" spans="1:11" ht="30" customHeight="1">
      <c r="A291" s="94" t="s">
        <v>26</v>
      </c>
      <c r="B291" s="207">
        <f>B290</f>
      </c>
      <c r="C291" s="208"/>
      <c r="D291" s="208"/>
      <c r="E291" s="208"/>
      <c r="F291" s="208"/>
      <c r="G291" s="208"/>
      <c r="H291" s="208"/>
      <c r="I291" s="208"/>
      <c r="J291" s="208"/>
      <c r="K291" s="209"/>
    </row>
    <row r="292" spans="1:11" ht="13.5">
      <c r="A292" s="17" t="s">
        <v>27</v>
      </c>
      <c r="B292" s="18"/>
      <c r="C292" s="18"/>
      <c r="D292" s="18"/>
      <c r="E292" s="18"/>
      <c r="F292" s="18"/>
      <c r="G292" s="18"/>
      <c r="H292" s="18"/>
      <c r="I292" s="18"/>
      <c r="J292" s="18"/>
      <c r="K292" s="19"/>
    </row>
    <row r="293" spans="1:11" ht="13.5">
      <c r="A293" s="17"/>
      <c r="B293" s="18"/>
      <c r="C293" s="18"/>
      <c r="D293" s="18"/>
      <c r="E293" s="18"/>
      <c r="F293" s="18"/>
      <c r="G293" s="18"/>
      <c r="H293" s="18"/>
      <c r="I293" s="18"/>
      <c r="J293" s="18"/>
      <c r="K293" s="19"/>
    </row>
    <row r="294" spans="1:11" ht="39.75" customHeight="1">
      <c r="A294" s="94" t="s">
        <v>28</v>
      </c>
      <c r="B294" s="210"/>
      <c r="C294" s="211"/>
      <c r="D294" s="211"/>
      <c r="E294" s="211"/>
      <c r="F294" s="211"/>
      <c r="G294" s="211"/>
      <c r="H294" s="211"/>
      <c r="I294" s="211"/>
      <c r="J294" s="211"/>
      <c r="K294" s="212"/>
    </row>
    <row r="295" spans="1:11" ht="30" customHeight="1">
      <c r="A295" s="8" t="s">
        <v>29</v>
      </c>
      <c r="B295" s="213" t="s">
        <v>46</v>
      </c>
      <c r="C295" s="214"/>
      <c r="D295" s="214"/>
      <c r="E295" s="214"/>
      <c r="F295" s="96" t="s">
        <v>49</v>
      </c>
      <c r="G295" s="95"/>
      <c r="H295" s="96" t="s">
        <v>47</v>
      </c>
      <c r="I295" s="95"/>
      <c r="J295" s="10" t="s">
        <v>48</v>
      </c>
      <c r="K295" s="11"/>
    </row>
    <row r="296" spans="1:11" ht="30" customHeight="1">
      <c r="A296" s="8" t="s">
        <v>30</v>
      </c>
      <c r="B296" s="215">
        <f>'★基礎情報入力'!F78</f>
        <v>0</v>
      </c>
      <c r="C296" s="216"/>
      <c r="D296" s="9" t="s">
        <v>31</v>
      </c>
      <c r="E296" s="9"/>
      <c r="F296" s="9"/>
      <c r="G296" s="9"/>
      <c r="H296" s="9"/>
      <c r="I296" s="9"/>
      <c r="J296" s="9"/>
      <c r="K296" s="6"/>
    </row>
    <row r="297" spans="1:11" ht="30" customHeight="1">
      <c r="A297" s="93" t="s">
        <v>44</v>
      </c>
      <c r="B297" s="217" t="s">
        <v>53</v>
      </c>
      <c r="C297" s="218"/>
      <c r="D297" s="9" t="s">
        <v>32</v>
      </c>
      <c r="E297" s="9"/>
      <c r="F297" s="9"/>
      <c r="G297" s="9"/>
      <c r="H297" s="9"/>
      <c r="I297" s="9"/>
      <c r="J297" s="9"/>
      <c r="K297" s="6"/>
    </row>
    <row r="298" spans="1:11" ht="13.5">
      <c r="A298" s="17"/>
      <c r="B298" s="18"/>
      <c r="C298" s="18"/>
      <c r="D298" s="18"/>
      <c r="E298" s="18"/>
      <c r="F298" s="18"/>
      <c r="G298" s="18"/>
      <c r="H298" s="18"/>
      <c r="I298" s="18"/>
      <c r="J298" s="18"/>
      <c r="K298" s="19"/>
    </row>
    <row r="299" spans="1:11" ht="13.5">
      <c r="A299" s="17" t="s">
        <v>33</v>
      </c>
      <c r="B299" s="18"/>
      <c r="C299" s="18"/>
      <c r="D299" s="18"/>
      <c r="E299" s="18"/>
      <c r="F299" s="18"/>
      <c r="G299" s="18"/>
      <c r="H299" s="18"/>
      <c r="I299" s="18"/>
      <c r="J299" s="18"/>
      <c r="K299" s="19"/>
    </row>
    <row r="300" spans="1:11" ht="19.5" customHeight="1">
      <c r="A300" s="182" t="s">
        <v>34</v>
      </c>
      <c r="B300" s="182"/>
      <c r="C300" s="182"/>
      <c r="D300" s="182"/>
      <c r="E300" s="182" t="s">
        <v>51</v>
      </c>
      <c r="F300" s="182"/>
      <c r="G300" s="182"/>
      <c r="H300" s="182"/>
      <c r="I300" s="182" t="s">
        <v>52</v>
      </c>
      <c r="J300" s="182"/>
      <c r="K300" s="182"/>
    </row>
    <row r="301" spans="1:11" ht="30" customHeight="1">
      <c r="A301" s="202" t="s">
        <v>35</v>
      </c>
      <c r="B301" s="202"/>
      <c r="C301" s="202"/>
      <c r="D301" s="202"/>
      <c r="E301" s="203">
        <f>'様式3-2-1 ｲ（診断・要安全確認計画）'!D22</f>
        <v>0</v>
      </c>
      <c r="F301" s="204"/>
      <c r="G301" s="205"/>
      <c r="H301" s="13" t="s">
        <v>50</v>
      </c>
      <c r="I301" s="206"/>
      <c r="J301" s="206"/>
      <c r="K301" s="206"/>
    </row>
    <row r="302" spans="1:11" ht="30" customHeight="1">
      <c r="A302" s="202" t="s">
        <v>36</v>
      </c>
      <c r="B302" s="202"/>
      <c r="C302" s="202"/>
      <c r="D302" s="202"/>
      <c r="E302" s="203">
        <f>'様式3-2-1 ｲ（診断・要安全確認計画）'!C22</f>
        <v>0</v>
      </c>
      <c r="F302" s="204"/>
      <c r="G302" s="205"/>
      <c r="H302" s="13" t="s">
        <v>50</v>
      </c>
      <c r="I302" s="206"/>
      <c r="J302" s="206"/>
      <c r="K302" s="206"/>
    </row>
    <row r="303" spans="1:11" ht="30" customHeight="1">
      <c r="A303" s="202" t="s">
        <v>110</v>
      </c>
      <c r="B303" s="202"/>
      <c r="C303" s="202"/>
      <c r="D303" s="202"/>
      <c r="E303" s="203">
        <f>'様式3-2-1 ｲ（診断・要安全確認計画）'!F22</f>
        <v>0</v>
      </c>
      <c r="F303" s="204"/>
      <c r="G303" s="205"/>
      <c r="H303" s="13" t="s">
        <v>50</v>
      </c>
      <c r="I303" s="206"/>
      <c r="J303" s="206"/>
      <c r="K303" s="206"/>
    </row>
    <row r="304" spans="1:11" ht="30" customHeight="1">
      <c r="A304" s="202" t="s">
        <v>37</v>
      </c>
      <c r="B304" s="202"/>
      <c r="C304" s="202"/>
      <c r="D304" s="202"/>
      <c r="E304" s="203">
        <f>'様式3-2-1 ｲ（診断・要安全確認計画）'!V22</f>
        <v>0</v>
      </c>
      <c r="F304" s="204"/>
      <c r="G304" s="205"/>
      <c r="H304" s="13" t="s">
        <v>50</v>
      </c>
      <c r="I304" s="206"/>
      <c r="J304" s="206"/>
      <c r="K304" s="206"/>
    </row>
    <row r="305" spans="1:11" ht="13.5">
      <c r="A305" s="17" t="s">
        <v>38</v>
      </c>
      <c r="B305" s="18"/>
      <c r="C305" s="18"/>
      <c r="D305" s="18"/>
      <c r="E305" s="18"/>
      <c r="F305" s="18"/>
      <c r="G305" s="18"/>
      <c r="H305" s="18"/>
      <c r="I305" s="18"/>
      <c r="J305" s="18"/>
      <c r="K305" s="19"/>
    </row>
    <row r="306" spans="1:11" ht="13.5">
      <c r="A306" s="17"/>
      <c r="B306" s="18"/>
      <c r="C306" s="18"/>
      <c r="D306" s="18"/>
      <c r="E306" s="18"/>
      <c r="F306" s="18"/>
      <c r="G306" s="18"/>
      <c r="H306" s="18"/>
      <c r="I306" s="18"/>
      <c r="J306" s="18"/>
      <c r="K306" s="19"/>
    </row>
    <row r="307" spans="1:11" ht="13.5">
      <c r="A307" s="17" t="s">
        <v>39</v>
      </c>
      <c r="B307" s="18"/>
      <c r="C307" s="18"/>
      <c r="D307" s="18"/>
      <c r="E307" s="18"/>
      <c r="F307" s="18"/>
      <c r="G307" s="18"/>
      <c r="H307" s="18"/>
      <c r="I307" s="18"/>
      <c r="J307" s="18"/>
      <c r="K307" s="19"/>
    </row>
    <row r="308" spans="1:11" ht="19.5" customHeight="1">
      <c r="A308" s="136" t="s">
        <v>40</v>
      </c>
      <c r="B308" s="137"/>
      <c r="C308" s="137"/>
      <c r="D308" s="190"/>
      <c r="E308" s="495" t="s">
        <v>280</v>
      </c>
      <c r="F308" s="496"/>
      <c r="G308" s="496"/>
      <c r="H308" s="496"/>
      <c r="I308" s="496"/>
      <c r="J308" s="497"/>
      <c r="K308" s="19"/>
    </row>
    <row r="309" spans="1:11" ht="19.5" customHeight="1">
      <c r="A309" s="197" t="s">
        <v>41</v>
      </c>
      <c r="B309" s="198"/>
      <c r="C309" s="198"/>
      <c r="D309" s="166"/>
      <c r="E309" s="498" t="s">
        <v>281</v>
      </c>
      <c r="F309" s="499"/>
      <c r="G309" s="499"/>
      <c r="H309" s="499"/>
      <c r="I309" s="499"/>
      <c r="J309" s="500"/>
      <c r="K309" s="19"/>
    </row>
    <row r="310" spans="1:11" ht="39.75" customHeight="1">
      <c r="A310" s="199" t="s">
        <v>42</v>
      </c>
      <c r="B310" s="200"/>
      <c r="C310" s="200"/>
      <c r="D310" s="201"/>
      <c r="E310" s="501"/>
      <c r="F310" s="502"/>
      <c r="G310" s="502"/>
      <c r="H310" s="502"/>
      <c r="I310" s="502"/>
      <c r="J310" s="503"/>
      <c r="K310" s="19"/>
    </row>
    <row r="311" spans="1:11" ht="13.5">
      <c r="A311" s="192" t="s">
        <v>282</v>
      </c>
      <c r="B311" s="193"/>
      <c r="C311" s="193"/>
      <c r="D311" s="193"/>
      <c r="E311" s="193"/>
      <c r="F311" s="193"/>
      <c r="G311" s="193"/>
      <c r="H311" s="193"/>
      <c r="I311" s="193"/>
      <c r="J311" s="193"/>
      <c r="K311" s="194"/>
    </row>
    <row r="313" spans="1:11" ht="13.5">
      <c r="A313" s="14" t="s">
        <v>158</v>
      </c>
      <c r="B313" s="15"/>
      <c r="C313" s="15"/>
      <c r="D313" s="15"/>
      <c r="E313" s="15"/>
      <c r="F313" s="15"/>
      <c r="G313" s="15"/>
      <c r="H313" s="15"/>
      <c r="I313" s="15"/>
      <c r="J313" s="15"/>
      <c r="K313" s="16"/>
    </row>
    <row r="314" spans="1:11" ht="13.5">
      <c r="A314" s="17"/>
      <c r="B314" s="18"/>
      <c r="C314" s="18"/>
      <c r="D314" s="18"/>
      <c r="E314" s="18"/>
      <c r="F314" s="18"/>
      <c r="G314" s="18"/>
      <c r="H314" s="18"/>
      <c r="I314" s="18"/>
      <c r="J314" s="18"/>
      <c r="K314" s="19"/>
    </row>
    <row r="315" spans="1:11" ht="13.5">
      <c r="A315" s="17"/>
      <c r="B315" s="18"/>
      <c r="C315" s="18"/>
      <c r="D315" s="18"/>
      <c r="E315" s="18"/>
      <c r="F315" s="18"/>
      <c r="G315" s="18"/>
      <c r="H315" s="18"/>
      <c r="I315" s="18"/>
      <c r="J315" s="18"/>
      <c r="K315" s="19"/>
    </row>
    <row r="316" spans="1:11" ht="13.5">
      <c r="A316" s="17"/>
      <c r="B316" s="18"/>
      <c r="C316" s="18"/>
      <c r="D316" s="18"/>
      <c r="E316" s="18"/>
      <c r="F316" s="18"/>
      <c r="G316" s="18"/>
      <c r="H316" s="18"/>
      <c r="I316" s="18"/>
      <c r="J316" s="18"/>
      <c r="K316" s="19"/>
    </row>
    <row r="317" spans="1:11" ht="18.75">
      <c r="A317" s="228" t="s">
        <v>20</v>
      </c>
      <c r="B317" s="229"/>
      <c r="C317" s="229"/>
      <c r="D317" s="229"/>
      <c r="E317" s="229"/>
      <c r="F317" s="229"/>
      <c r="G317" s="229"/>
      <c r="H317" s="229"/>
      <c r="I317" s="229"/>
      <c r="J317" s="229"/>
      <c r="K317" s="230"/>
    </row>
    <row r="318" spans="1:11" ht="18.75">
      <c r="A318" s="20"/>
      <c r="B318" s="18"/>
      <c r="C318" s="18"/>
      <c r="D318" s="18"/>
      <c r="E318" s="18"/>
      <c r="F318" s="18"/>
      <c r="G318" s="18"/>
      <c r="H318" s="18"/>
      <c r="I318" s="18"/>
      <c r="J318" s="18"/>
      <c r="K318" s="19"/>
    </row>
    <row r="319" spans="1:11" ht="13.5">
      <c r="A319" s="17"/>
      <c r="B319" s="18"/>
      <c r="C319" s="18"/>
      <c r="D319" s="18"/>
      <c r="E319" s="18"/>
      <c r="F319" s="18"/>
      <c r="G319" s="18"/>
      <c r="H319" s="18"/>
      <c r="I319" s="18"/>
      <c r="J319" s="18"/>
      <c r="K319" s="19"/>
    </row>
    <row r="320" spans="1:11" ht="13.5">
      <c r="A320" s="17" t="s">
        <v>45</v>
      </c>
      <c r="B320" s="18"/>
      <c r="C320" s="18"/>
      <c r="D320" s="18"/>
      <c r="E320" s="18"/>
      <c r="F320" s="18"/>
      <c r="G320" s="18"/>
      <c r="H320" s="18"/>
      <c r="I320" s="18"/>
      <c r="J320" s="18"/>
      <c r="K320" s="19"/>
    </row>
    <row r="321" spans="1:11" ht="30" customHeight="1">
      <c r="A321" s="93" t="s">
        <v>21</v>
      </c>
      <c r="B321" s="136" t="str">
        <f>CONCATENATE('★基礎情報入力'!D4,"　　",'★基礎情報入力'!D5)</f>
        <v>　　</v>
      </c>
      <c r="C321" s="137"/>
      <c r="D321" s="137"/>
      <c r="E321" s="137"/>
      <c r="F321" s="137"/>
      <c r="G321" s="137"/>
      <c r="H321" s="137"/>
      <c r="I321" s="137"/>
      <c r="J321" s="137"/>
      <c r="K321" s="190"/>
    </row>
    <row r="322" spans="1:11" ht="13.5">
      <c r="A322" s="17"/>
      <c r="B322" s="18"/>
      <c r="C322" s="18"/>
      <c r="D322" s="18"/>
      <c r="E322" s="18"/>
      <c r="F322" s="18"/>
      <c r="G322" s="18"/>
      <c r="H322" s="18"/>
      <c r="I322" s="18"/>
      <c r="J322" s="18"/>
      <c r="K322" s="19"/>
    </row>
    <row r="323" spans="1:11" ht="13.5">
      <c r="A323" s="17" t="s">
        <v>22</v>
      </c>
      <c r="B323" s="18"/>
      <c r="C323" s="18"/>
      <c r="D323" s="18"/>
      <c r="E323" s="18"/>
      <c r="F323" s="18"/>
      <c r="G323" s="18"/>
      <c r="H323" s="18"/>
      <c r="I323" s="18"/>
      <c r="J323" s="18"/>
      <c r="K323" s="19"/>
    </row>
    <row r="324" spans="1:11" ht="30" customHeight="1">
      <c r="A324" s="219"/>
      <c r="B324" s="220"/>
      <c r="C324" s="18" t="s">
        <v>25</v>
      </c>
      <c r="D324" s="18"/>
      <c r="E324" s="18"/>
      <c r="F324" s="18"/>
      <c r="G324" s="18"/>
      <c r="H324" s="18"/>
      <c r="I324" s="18"/>
      <c r="J324" s="18"/>
      <c r="K324" s="19"/>
    </row>
    <row r="325" spans="1:11" ht="13.5">
      <c r="A325" s="17"/>
      <c r="B325" s="18"/>
      <c r="C325" s="18"/>
      <c r="D325" s="18"/>
      <c r="E325" s="18"/>
      <c r="F325" s="18"/>
      <c r="G325" s="18"/>
      <c r="H325" s="18"/>
      <c r="I325" s="18"/>
      <c r="J325" s="18"/>
      <c r="K325" s="19"/>
    </row>
    <row r="326" spans="1:11" ht="13.5">
      <c r="A326" s="17" t="s">
        <v>23</v>
      </c>
      <c r="B326" s="18"/>
      <c r="C326" s="18"/>
      <c r="D326" s="18"/>
      <c r="E326" s="18"/>
      <c r="F326" s="18"/>
      <c r="G326" s="18"/>
      <c r="H326" s="18"/>
      <c r="I326" s="18"/>
      <c r="J326" s="18"/>
      <c r="K326" s="19"/>
    </row>
    <row r="327" spans="1:11" ht="30" customHeight="1">
      <c r="A327" s="94" t="s">
        <v>24</v>
      </c>
      <c r="B327" s="221">
        <f>'★基礎情報入力'!F82</f>
        <v>0</v>
      </c>
      <c r="C327" s="222"/>
      <c r="D327" s="222"/>
      <c r="E327" s="222"/>
      <c r="F327" s="222"/>
      <c r="G327" s="222"/>
      <c r="H327" s="222"/>
      <c r="I327" s="222"/>
      <c r="J327" s="222"/>
      <c r="K327" s="223"/>
    </row>
    <row r="328" spans="1:11" ht="24.75" customHeight="1">
      <c r="A328" s="146" t="s">
        <v>43</v>
      </c>
      <c r="B328" s="221">
        <f>'★基礎情報入力'!F83</f>
        <v>0</v>
      </c>
      <c r="C328" s="222"/>
      <c r="D328" s="222"/>
      <c r="E328" s="222"/>
      <c r="F328" s="222"/>
      <c r="G328" s="222"/>
      <c r="H328" s="222"/>
      <c r="I328" s="222"/>
      <c r="J328" s="222"/>
      <c r="K328" s="223"/>
    </row>
    <row r="329" spans="1:11" ht="39.75" customHeight="1">
      <c r="A329" s="224"/>
      <c r="B329" s="225">
        <f>CONCATENATE('★基礎情報入力'!F84,'★基礎情報入力'!F85,'★基礎情報入力'!F86)</f>
      </c>
      <c r="C329" s="226"/>
      <c r="D329" s="226"/>
      <c r="E329" s="226"/>
      <c r="F329" s="226"/>
      <c r="G329" s="226"/>
      <c r="H329" s="226"/>
      <c r="I329" s="226"/>
      <c r="J329" s="226"/>
      <c r="K329" s="227"/>
    </row>
    <row r="330" spans="1:11" ht="30" customHeight="1">
      <c r="A330" s="94" t="s">
        <v>26</v>
      </c>
      <c r="B330" s="207">
        <f>B329</f>
      </c>
      <c r="C330" s="208"/>
      <c r="D330" s="208"/>
      <c r="E330" s="208"/>
      <c r="F330" s="208"/>
      <c r="G330" s="208"/>
      <c r="H330" s="208"/>
      <c r="I330" s="208"/>
      <c r="J330" s="208"/>
      <c r="K330" s="209"/>
    </row>
    <row r="331" spans="1:11" ht="13.5">
      <c r="A331" s="17" t="s">
        <v>27</v>
      </c>
      <c r="B331" s="18"/>
      <c r="C331" s="18"/>
      <c r="D331" s="18"/>
      <c r="E331" s="18"/>
      <c r="F331" s="18"/>
      <c r="G331" s="18"/>
      <c r="H331" s="18"/>
      <c r="I331" s="18"/>
      <c r="J331" s="18"/>
      <c r="K331" s="19"/>
    </row>
    <row r="332" spans="1:11" ht="13.5">
      <c r="A332" s="17"/>
      <c r="B332" s="18"/>
      <c r="C332" s="18"/>
      <c r="D332" s="18"/>
      <c r="E332" s="18"/>
      <c r="F332" s="18"/>
      <c r="G332" s="18"/>
      <c r="H332" s="18"/>
      <c r="I332" s="18"/>
      <c r="J332" s="18"/>
      <c r="K332" s="19"/>
    </row>
    <row r="333" spans="1:11" ht="39.75" customHeight="1">
      <c r="A333" s="94" t="s">
        <v>28</v>
      </c>
      <c r="B333" s="210"/>
      <c r="C333" s="211"/>
      <c r="D333" s="211"/>
      <c r="E333" s="211"/>
      <c r="F333" s="211"/>
      <c r="G333" s="211"/>
      <c r="H333" s="211"/>
      <c r="I333" s="211"/>
      <c r="J333" s="211"/>
      <c r="K333" s="212"/>
    </row>
    <row r="334" spans="1:11" ht="30" customHeight="1">
      <c r="A334" s="8" t="s">
        <v>29</v>
      </c>
      <c r="B334" s="213" t="s">
        <v>46</v>
      </c>
      <c r="C334" s="214"/>
      <c r="D334" s="214"/>
      <c r="E334" s="214"/>
      <c r="F334" s="96" t="s">
        <v>49</v>
      </c>
      <c r="G334" s="95"/>
      <c r="H334" s="96" t="s">
        <v>47</v>
      </c>
      <c r="I334" s="95"/>
      <c r="J334" s="10" t="s">
        <v>48</v>
      </c>
      <c r="K334" s="11"/>
    </row>
    <row r="335" spans="1:11" ht="30" customHeight="1">
      <c r="A335" s="8" t="s">
        <v>30</v>
      </c>
      <c r="B335" s="215">
        <f>'★基礎情報入力'!F87</f>
        <v>0</v>
      </c>
      <c r="C335" s="216"/>
      <c r="D335" s="9" t="s">
        <v>31</v>
      </c>
      <c r="E335" s="9"/>
      <c r="F335" s="9"/>
      <c r="G335" s="9"/>
      <c r="H335" s="9"/>
      <c r="I335" s="9"/>
      <c r="J335" s="9"/>
      <c r="K335" s="6"/>
    </row>
    <row r="336" spans="1:11" ht="30" customHeight="1">
      <c r="A336" s="93" t="s">
        <v>44</v>
      </c>
      <c r="B336" s="217" t="s">
        <v>53</v>
      </c>
      <c r="C336" s="218"/>
      <c r="D336" s="9" t="s">
        <v>32</v>
      </c>
      <c r="E336" s="9"/>
      <c r="F336" s="9"/>
      <c r="G336" s="9"/>
      <c r="H336" s="9"/>
      <c r="I336" s="9"/>
      <c r="J336" s="9"/>
      <c r="K336" s="6"/>
    </row>
    <row r="337" spans="1:11" ht="13.5">
      <c r="A337" s="17"/>
      <c r="B337" s="18"/>
      <c r="C337" s="18"/>
      <c r="D337" s="18"/>
      <c r="E337" s="18"/>
      <c r="F337" s="18"/>
      <c r="G337" s="18"/>
      <c r="H337" s="18"/>
      <c r="I337" s="18"/>
      <c r="J337" s="18"/>
      <c r="K337" s="19"/>
    </row>
    <row r="338" spans="1:11" ht="13.5">
      <c r="A338" s="17" t="s">
        <v>33</v>
      </c>
      <c r="B338" s="18"/>
      <c r="C338" s="18"/>
      <c r="D338" s="18"/>
      <c r="E338" s="18"/>
      <c r="F338" s="18"/>
      <c r="G338" s="18"/>
      <c r="H338" s="18"/>
      <c r="I338" s="18"/>
      <c r="J338" s="18"/>
      <c r="K338" s="19"/>
    </row>
    <row r="339" spans="1:11" ht="19.5" customHeight="1">
      <c r="A339" s="182" t="s">
        <v>34</v>
      </c>
      <c r="B339" s="182"/>
      <c r="C339" s="182"/>
      <c r="D339" s="182"/>
      <c r="E339" s="182" t="s">
        <v>51</v>
      </c>
      <c r="F339" s="182"/>
      <c r="G339" s="182"/>
      <c r="H339" s="182"/>
      <c r="I339" s="182" t="s">
        <v>52</v>
      </c>
      <c r="J339" s="182"/>
      <c r="K339" s="182"/>
    </row>
    <row r="340" spans="1:11" ht="30" customHeight="1">
      <c r="A340" s="202" t="s">
        <v>35</v>
      </c>
      <c r="B340" s="202"/>
      <c r="C340" s="202"/>
      <c r="D340" s="202"/>
      <c r="E340" s="203">
        <f>'様式3-2-1 ｲ（診断・要安全確認計画）'!D24</f>
        <v>0</v>
      </c>
      <c r="F340" s="204"/>
      <c r="G340" s="205"/>
      <c r="H340" s="13" t="s">
        <v>50</v>
      </c>
      <c r="I340" s="206"/>
      <c r="J340" s="206"/>
      <c r="K340" s="206"/>
    </row>
    <row r="341" spans="1:11" ht="30" customHeight="1">
      <c r="A341" s="202" t="s">
        <v>36</v>
      </c>
      <c r="B341" s="202"/>
      <c r="C341" s="202"/>
      <c r="D341" s="202"/>
      <c r="E341" s="203">
        <f>'様式3-2-1 ｲ（診断・要安全確認計画）'!C24</f>
        <v>0</v>
      </c>
      <c r="F341" s="204"/>
      <c r="G341" s="205"/>
      <c r="H341" s="13" t="s">
        <v>50</v>
      </c>
      <c r="I341" s="206"/>
      <c r="J341" s="206"/>
      <c r="K341" s="206"/>
    </row>
    <row r="342" spans="1:11" ht="30" customHeight="1">
      <c r="A342" s="202" t="s">
        <v>110</v>
      </c>
      <c r="B342" s="202"/>
      <c r="C342" s="202"/>
      <c r="D342" s="202"/>
      <c r="E342" s="203">
        <f>'様式3-2-1 ｲ（診断・要安全確認計画）'!F24</f>
        <v>0</v>
      </c>
      <c r="F342" s="204"/>
      <c r="G342" s="205"/>
      <c r="H342" s="13" t="s">
        <v>50</v>
      </c>
      <c r="I342" s="206"/>
      <c r="J342" s="206"/>
      <c r="K342" s="206"/>
    </row>
    <row r="343" spans="1:11" ht="30" customHeight="1">
      <c r="A343" s="202" t="s">
        <v>37</v>
      </c>
      <c r="B343" s="202"/>
      <c r="C343" s="202"/>
      <c r="D343" s="202"/>
      <c r="E343" s="203">
        <f>'様式3-2-1 ｲ（診断・要安全確認計画）'!V24</f>
        <v>0</v>
      </c>
      <c r="F343" s="204"/>
      <c r="G343" s="205"/>
      <c r="H343" s="13" t="s">
        <v>50</v>
      </c>
      <c r="I343" s="206"/>
      <c r="J343" s="206"/>
      <c r="K343" s="206"/>
    </row>
    <row r="344" spans="1:11" ht="13.5">
      <c r="A344" s="17" t="s">
        <v>38</v>
      </c>
      <c r="B344" s="18"/>
      <c r="C344" s="18"/>
      <c r="D344" s="18"/>
      <c r="E344" s="18"/>
      <c r="F344" s="18"/>
      <c r="G344" s="18"/>
      <c r="H344" s="18"/>
      <c r="I344" s="18"/>
      <c r="J344" s="18"/>
      <c r="K344" s="19"/>
    </row>
    <row r="345" spans="1:11" ht="13.5">
      <c r="A345" s="17"/>
      <c r="B345" s="18"/>
      <c r="C345" s="18"/>
      <c r="D345" s="18"/>
      <c r="E345" s="18"/>
      <c r="F345" s="18"/>
      <c r="G345" s="18"/>
      <c r="H345" s="18"/>
      <c r="I345" s="18"/>
      <c r="J345" s="18"/>
      <c r="K345" s="19"/>
    </row>
    <row r="346" spans="1:11" ht="13.5">
      <c r="A346" s="17" t="s">
        <v>39</v>
      </c>
      <c r="B346" s="18"/>
      <c r="C346" s="18"/>
      <c r="D346" s="18"/>
      <c r="E346" s="18"/>
      <c r="F346" s="18"/>
      <c r="G346" s="18"/>
      <c r="H346" s="18"/>
      <c r="I346" s="18"/>
      <c r="J346" s="18"/>
      <c r="K346" s="19"/>
    </row>
    <row r="347" spans="1:11" ht="19.5" customHeight="1">
      <c r="A347" s="136" t="s">
        <v>40</v>
      </c>
      <c r="B347" s="137"/>
      <c r="C347" s="137"/>
      <c r="D347" s="190"/>
      <c r="E347" s="495" t="s">
        <v>280</v>
      </c>
      <c r="F347" s="496"/>
      <c r="G347" s="496"/>
      <c r="H347" s="496"/>
      <c r="I347" s="496"/>
      <c r="J347" s="497"/>
      <c r="K347" s="19"/>
    </row>
    <row r="348" spans="1:11" ht="19.5" customHeight="1">
      <c r="A348" s="197" t="s">
        <v>41</v>
      </c>
      <c r="B348" s="198"/>
      <c r="C348" s="198"/>
      <c r="D348" s="166"/>
      <c r="E348" s="498" t="s">
        <v>281</v>
      </c>
      <c r="F348" s="499"/>
      <c r="G348" s="499"/>
      <c r="H348" s="499"/>
      <c r="I348" s="499"/>
      <c r="J348" s="500"/>
      <c r="K348" s="19"/>
    </row>
    <row r="349" spans="1:11" ht="39.75" customHeight="1">
      <c r="A349" s="199" t="s">
        <v>42</v>
      </c>
      <c r="B349" s="200"/>
      <c r="C349" s="200"/>
      <c r="D349" s="201"/>
      <c r="E349" s="501"/>
      <c r="F349" s="502"/>
      <c r="G349" s="502"/>
      <c r="H349" s="502"/>
      <c r="I349" s="502"/>
      <c r="J349" s="503"/>
      <c r="K349" s="19"/>
    </row>
    <row r="350" spans="1:11" ht="13.5">
      <c r="A350" s="192" t="s">
        <v>282</v>
      </c>
      <c r="B350" s="193"/>
      <c r="C350" s="193"/>
      <c r="D350" s="193"/>
      <c r="E350" s="193"/>
      <c r="F350" s="193"/>
      <c r="G350" s="193"/>
      <c r="H350" s="193"/>
      <c r="I350" s="193"/>
      <c r="J350" s="193"/>
      <c r="K350" s="194"/>
    </row>
    <row r="352" spans="1:11" ht="13.5">
      <c r="A352" s="14" t="s">
        <v>158</v>
      </c>
      <c r="B352" s="15"/>
      <c r="C352" s="15"/>
      <c r="D352" s="15"/>
      <c r="E352" s="15"/>
      <c r="F352" s="15"/>
      <c r="G352" s="15"/>
      <c r="H352" s="15"/>
      <c r="I352" s="15"/>
      <c r="J352" s="15"/>
      <c r="K352" s="16"/>
    </row>
    <row r="353" spans="1:11" ht="13.5">
      <c r="A353" s="17"/>
      <c r="B353" s="18"/>
      <c r="C353" s="18"/>
      <c r="D353" s="18"/>
      <c r="E353" s="18"/>
      <c r="F353" s="18"/>
      <c r="G353" s="18"/>
      <c r="H353" s="18"/>
      <c r="I353" s="18"/>
      <c r="J353" s="18"/>
      <c r="K353" s="19"/>
    </row>
    <row r="354" spans="1:11" ht="13.5">
      <c r="A354" s="17"/>
      <c r="B354" s="18"/>
      <c r="C354" s="18"/>
      <c r="D354" s="18"/>
      <c r="E354" s="18"/>
      <c r="F354" s="18"/>
      <c r="G354" s="18"/>
      <c r="H354" s="18"/>
      <c r="I354" s="18"/>
      <c r="J354" s="18"/>
      <c r="K354" s="19"/>
    </row>
    <row r="355" spans="1:11" ht="13.5">
      <c r="A355" s="17"/>
      <c r="B355" s="18"/>
      <c r="C355" s="18"/>
      <c r="D355" s="18"/>
      <c r="E355" s="18"/>
      <c r="F355" s="18"/>
      <c r="G355" s="18"/>
      <c r="H355" s="18"/>
      <c r="I355" s="18"/>
      <c r="J355" s="18"/>
      <c r="K355" s="19"/>
    </row>
    <row r="356" spans="1:11" ht="18.75">
      <c r="A356" s="228" t="s">
        <v>20</v>
      </c>
      <c r="B356" s="229"/>
      <c r="C356" s="229"/>
      <c r="D356" s="229"/>
      <c r="E356" s="229"/>
      <c r="F356" s="229"/>
      <c r="G356" s="229"/>
      <c r="H356" s="229"/>
      <c r="I356" s="229"/>
      <c r="J356" s="229"/>
      <c r="K356" s="230"/>
    </row>
    <row r="357" spans="1:11" ht="18.75">
      <c r="A357" s="20"/>
      <c r="B357" s="18"/>
      <c r="C357" s="18"/>
      <c r="D357" s="18"/>
      <c r="E357" s="18"/>
      <c r="F357" s="18"/>
      <c r="G357" s="18"/>
      <c r="H357" s="18"/>
      <c r="I357" s="18"/>
      <c r="J357" s="18"/>
      <c r="K357" s="19"/>
    </row>
    <row r="358" spans="1:11" ht="13.5">
      <c r="A358" s="17"/>
      <c r="B358" s="18"/>
      <c r="C358" s="18"/>
      <c r="D358" s="18"/>
      <c r="E358" s="18"/>
      <c r="F358" s="18"/>
      <c r="G358" s="18"/>
      <c r="H358" s="18"/>
      <c r="I358" s="18"/>
      <c r="J358" s="18"/>
      <c r="K358" s="19"/>
    </row>
    <row r="359" spans="1:11" ht="13.5">
      <c r="A359" s="17" t="s">
        <v>45</v>
      </c>
      <c r="B359" s="18"/>
      <c r="C359" s="18"/>
      <c r="D359" s="18"/>
      <c r="E359" s="18"/>
      <c r="F359" s="18"/>
      <c r="G359" s="18"/>
      <c r="H359" s="18"/>
      <c r="I359" s="18"/>
      <c r="J359" s="18"/>
      <c r="K359" s="19"/>
    </row>
    <row r="360" spans="1:11" ht="30" customHeight="1">
      <c r="A360" s="93" t="s">
        <v>21</v>
      </c>
      <c r="B360" s="136" t="str">
        <f>CONCATENATE('★基礎情報入力'!D4,"　　",'★基礎情報入力'!D5)</f>
        <v>　　</v>
      </c>
      <c r="C360" s="137"/>
      <c r="D360" s="137"/>
      <c r="E360" s="137"/>
      <c r="F360" s="137"/>
      <c r="G360" s="137"/>
      <c r="H360" s="137"/>
      <c r="I360" s="137"/>
      <c r="J360" s="137"/>
      <c r="K360" s="190"/>
    </row>
    <row r="361" spans="1:11" ht="13.5">
      <c r="A361" s="17"/>
      <c r="B361" s="18"/>
      <c r="C361" s="18"/>
      <c r="D361" s="18"/>
      <c r="E361" s="18"/>
      <c r="F361" s="18"/>
      <c r="G361" s="18"/>
      <c r="H361" s="18"/>
      <c r="I361" s="18"/>
      <c r="J361" s="18"/>
      <c r="K361" s="19"/>
    </row>
    <row r="362" spans="1:11" ht="13.5">
      <c r="A362" s="17" t="s">
        <v>22</v>
      </c>
      <c r="B362" s="18"/>
      <c r="C362" s="18"/>
      <c r="D362" s="18"/>
      <c r="E362" s="18"/>
      <c r="F362" s="18"/>
      <c r="G362" s="18"/>
      <c r="H362" s="18"/>
      <c r="I362" s="18"/>
      <c r="J362" s="18"/>
      <c r="K362" s="19"/>
    </row>
    <row r="363" spans="1:11" ht="30" customHeight="1">
      <c r="A363" s="219"/>
      <c r="B363" s="220"/>
      <c r="C363" s="18" t="s">
        <v>25</v>
      </c>
      <c r="D363" s="18"/>
      <c r="E363" s="18"/>
      <c r="F363" s="18"/>
      <c r="G363" s="18"/>
      <c r="H363" s="18"/>
      <c r="I363" s="18"/>
      <c r="J363" s="18"/>
      <c r="K363" s="19"/>
    </row>
    <row r="364" spans="1:11" ht="13.5">
      <c r="A364" s="17"/>
      <c r="B364" s="18"/>
      <c r="C364" s="18"/>
      <c r="D364" s="18"/>
      <c r="E364" s="18"/>
      <c r="F364" s="18"/>
      <c r="G364" s="18"/>
      <c r="H364" s="18"/>
      <c r="I364" s="18"/>
      <c r="J364" s="18"/>
      <c r="K364" s="19"/>
    </row>
    <row r="365" spans="1:11" ht="13.5">
      <c r="A365" s="17" t="s">
        <v>23</v>
      </c>
      <c r="B365" s="18"/>
      <c r="C365" s="18"/>
      <c r="D365" s="18"/>
      <c r="E365" s="18"/>
      <c r="F365" s="18"/>
      <c r="G365" s="18"/>
      <c r="H365" s="18"/>
      <c r="I365" s="18"/>
      <c r="J365" s="18"/>
      <c r="K365" s="19"/>
    </row>
    <row r="366" spans="1:11" ht="30" customHeight="1">
      <c r="A366" s="94" t="s">
        <v>24</v>
      </c>
      <c r="B366" s="221">
        <f>'★基礎情報入力'!F91</f>
        <v>0</v>
      </c>
      <c r="C366" s="222"/>
      <c r="D366" s="222"/>
      <c r="E366" s="222"/>
      <c r="F366" s="222"/>
      <c r="G366" s="222"/>
      <c r="H366" s="222"/>
      <c r="I366" s="222"/>
      <c r="J366" s="222"/>
      <c r="K366" s="223"/>
    </row>
    <row r="367" spans="1:11" ht="24.75" customHeight="1">
      <c r="A367" s="146" t="s">
        <v>43</v>
      </c>
      <c r="B367" s="221">
        <f>'★基礎情報入力'!F92</f>
        <v>0</v>
      </c>
      <c r="C367" s="222"/>
      <c r="D367" s="222"/>
      <c r="E367" s="222"/>
      <c r="F367" s="222"/>
      <c r="G367" s="222"/>
      <c r="H367" s="222"/>
      <c r="I367" s="222"/>
      <c r="J367" s="222"/>
      <c r="K367" s="223"/>
    </row>
    <row r="368" spans="1:11" ht="39.75" customHeight="1">
      <c r="A368" s="224"/>
      <c r="B368" s="225">
        <f>CONCATENATE('★基礎情報入力'!F93,'★基礎情報入力'!F94,'★基礎情報入力'!F95)</f>
      </c>
      <c r="C368" s="226"/>
      <c r="D368" s="226"/>
      <c r="E368" s="226"/>
      <c r="F368" s="226"/>
      <c r="G368" s="226"/>
      <c r="H368" s="226"/>
      <c r="I368" s="226"/>
      <c r="J368" s="226"/>
      <c r="K368" s="227"/>
    </row>
    <row r="369" spans="1:11" ht="30" customHeight="1">
      <c r="A369" s="94" t="s">
        <v>26</v>
      </c>
      <c r="B369" s="207">
        <f>B368</f>
      </c>
      <c r="C369" s="208"/>
      <c r="D369" s="208"/>
      <c r="E369" s="208"/>
      <c r="F369" s="208"/>
      <c r="G369" s="208"/>
      <c r="H369" s="208"/>
      <c r="I369" s="208"/>
      <c r="J369" s="208"/>
      <c r="K369" s="209"/>
    </row>
    <row r="370" spans="1:11" ht="13.5">
      <c r="A370" s="17" t="s">
        <v>27</v>
      </c>
      <c r="B370" s="18"/>
      <c r="C370" s="18"/>
      <c r="D370" s="18"/>
      <c r="E370" s="18"/>
      <c r="F370" s="18"/>
      <c r="G370" s="18"/>
      <c r="H370" s="18"/>
      <c r="I370" s="18"/>
      <c r="J370" s="18"/>
      <c r="K370" s="19"/>
    </row>
    <row r="371" spans="1:11" ht="13.5">
      <c r="A371" s="17"/>
      <c r="B371" s="18"/>
      <c r="C371" s="18"/>
      <c r="D371" s="18"/>
      <c r="E371" s="18"/>
      <c r="F371" s="18"/>
      <c r="G371" s="18"/>
      <c r="H371" s="18"/>
      <c r="I371" s="18"/>
      <c r="J371" s="18"/>
      <c r="K371" s="19"/>
    </row>
    <row r="372" spans="1:11" ht="39.75" customHeight="1">
      <c r="A372" s="94" t="s">
        <v>28</v>
      </c>
      <c r="B372" s="210"/>
      <c r="C372" s="211"/>
      <c r="D372" s="211"/>
      <c r="E372" s="211"/>
      <c r="F372" s="211"/>
      <c r="G372" s="211"/>
      <c r="H372" s="211"/>
      <c r="I372" s="211"/>
      <c r="J372" s="211"/>
      <c r="K372" s="212"/>
    </row>
    <row r="373" spans="1:11" ht="30" customHeight="1">
      <c r="A373" s="8" t="s">
        <v>29</v>
      </c>
      <c r="B373" s="213" t="s">
        <v>46</v>
      </c>
      <c r="C373" s="214"/>
      <c r="D373" s="214"/>
      <c r="E373" s="214"/>
      <c r="F373" s="96" t="s">
        <v>49</v>
      </c>
      <c r="G373" s="95"/>
      <c r="H373" s="96" t="s">
        <v>47</v>
      </c>
      <c r="I373" s="95"/>
      <c r="J373" s="10" t="s">
        <v>48</v>
      </c>
      <c r="K373" s="11"/>
    </row>
    <row r="374" spans="1:11" ht="30" customHeight="1">
      <c r="A374" s="8" t="s">
        <v>30</v>
      </c>
      <c r="B374" s="215">
        <f>'★基礎情報入力'!F96</f>
        <v>0</v>
      </c>
      <c r="C374" s="216"/>
      <c r="D374" s="9" t="s">
        <v>31</v>
      </c>
      <c r="E374" s="9"/>
      <c r="F374" s="9"/>
      <c r="G374" s="9"/>
      <c r="H374" s="9"/>
      <c r="I374" s="9"/>
      <c r="J374" s="9"/>
      <c r="K374" s="6"/>
    </row>
    <row r="375" spans="1:11" ht="30" customHeight="1">
      <c r="A375" s="93" t="s">
        <v>44</v>
      </c>
      <c r="B375" s="217" t="s">
        <v>53</v>
      </c>
      <c r="C375" s="218"/>
      <c r="D375" s="9" t="s">
        <v>32</v>
      </c>
      <c r="E375" s="9"/>
      <c r="F375" s="9"/>
      <c r="G375" s="9"/>
      <c r="H375" s="9"/>
      <c r="I375" s="9"/>
      <c r="J375" s="9"/>
      <c r="K375" s="6"/>
    </row>
    <row r="376" spans="1:11" ht="13.5">
      <c r="A376" s="17"/>
      <c r="B376" s="18"/>
      <c r="C376" s="18"/>
      <c r="D376" s="18"/>
      <c r="E376" s="18"/>
      <c r="F376" s="18"/>
      <c r="G376" s="18"/>
      <c r="H376" s="18"/>
      <c r="I376" s="18"/>
      <c r="J376" s="18"/>
      <c r="K376" s="19"/>
    </row>
    <row r="377" spans="1:11" ht="13.5">
      <c r="A377" s="17" t="s">
        <v>33</v>
      </c>
      <c r="B377" s="18"/>
      <c r="C377" s="18"/>
      <c r="D377" s="18"/>
      <c r="E377" s="18"/>
      <c r="F377" s="18"/>
      <c r="G377" s="18"/>
      <c r="H377" s="18"/>
      <c r="I377" s="18"/>
      <c r="J377" s="18"/>
      <c r="K377" s="19"/>
    </row>
    <row r="378" spans="1:11" ht="19.5" customHeight="1">
      <c r="A378" s="182" t="s">
        <v>34</v>
      </c>
      <c r="B378" s="182"/>
      <c r="C378" s="182"/>
      <c r="D378" s="182"/>
      <c r="E378" s="182" t="s">
        <v>51</v>
      </c>
      <c r="F378" s="182"/>
      <c r="G378" s="182"/>
      <c r="H378" s="182"/>
      <c r="I378" s="182" t="s">
        <v>52</v>
      </c>
      <c r="J378" s="182"/>
      <c r="K378" s="182"/>
    </row>
    <row r="379" spans="1:11" ht="30" customHeight="1">
      <c r="A379" s="202" t="s">
        <v>35</v>
      </c>
      <c r="B379" s="202"/>
      <c r="C379" s="202"/>
      <c r="D379" s="202"/>
      <c r="E379" s="203">
        <f>'様式3-2-1 ｲ（診断・要安全確認計画）'!D26</f>
        <v>0</v>
      </c>
      <c r="F379" s="204"/>
      <c r="G379" s="205"/>
      <c r="H379" s="13" t="s">
        <v>50</v>
      </c>
      <c r="I379" s="206"/>
      <c r="J379" s="206"/>
      <c r="K379" s="206"/>
    </row>
    <row r="380" spans="1:11" ht="30" customHeight="1">
      <c r="A380" s="202" t="s">
        <v>36</v>
      </c>
      <c r="B380" s="202"/>
      <c r="C380" s="202"/>
      <c r="D380" s="202"/>
      <c r="E380" s="203">
        <f>'様式3-2-1 ｲ（診断・要安全確認計画）'!C26</f>
        <v>0</v>
      </c>
      <c r="F380" s="204"/>
      <c r="G380" s="205"/>
      <c r="H380" s="13" t="s">
        <v>50</v>
      </c>
      <c r="I380" s="206"/>
      <c r="J380" s="206"/>
      <c r="K380" s="206"/>
    </row>
    <row r="381" spans="1:11" ht="30" customHeight="1">
      <c r="A381" s="202" t="s">
        <v>110</v>
      </c>
      <c r="B381" s="202"/>
      <c r="C381" s="202"/>
      <c r="D381" s="202"/>
      <c r="E381" s="203">
        <f>'様式3-2-1 ｲ（診断・要安全確認計画）'!F26</f>
        <v>0</v>
      </c>
      <c r="F381" s="204"/>
      <c r="G381" s="205"/>
      <c r="H381" s="13" t="s">
        <v>50</v>
      </c>
      <c r="I381" s="206"/>
      <c r="J381" s="206"/>
      <c r="K381" s="206"/>
    </row>
    <row r="382" spans="1:11" ht="30" customHeight="1">
      <c r="A382" s="202" t="s">
        <v>37</v>
      </c>
      <c r="B382" s="202"/>
      <c r="C382" s="202"/>
      <c r="D382" s="202"/>
      <c r="E382" s="203">
        <f>'様式3-2-1 ｲ（診断・要安全確認計画）'!V26</f>
        <v>0</v>
      </c>
      <c r="F382" s="204"/>
      <c r="G382" s="205"/>
      <c r="H382" s="13" t="s">
        <v>50</v>
      </c>
      <c r="I382" s="206"/>
      <c r="J382" s="206"/>
      <c r="K382" s="206"/>
    </row>
    <row r="383" spans="1:11" ht="13.5">
      <c r="A383" s="17" t="s">
        <v>38</v>
      </c>
      <c r="B383" s="18"/>
      <c r="C383" s="18"/>
      <c r="D383" s="18"/>
      <c r="E383" s="18"/>
      <c r="F383" s="18"/>
      <c r="G383" s="18"/>
      <c r="H383" s="18"/>
      <c r="I383" s="18"/>
      <c r="J383" s="18"/>
      <c r="K383" s="19"/>
    </row>
    <row r="384" spans="1:11" ht="13.5">
      <c r="A384" s="17"/>
      <c r="B384" s="18"/>
      <c r="C384" s="18"/>
      <c r="D384" s="18"/>
      <c r="E384" s="18"/>
      <c r="F384" s="18"/>
      <c r="G384" s="18"/>
      <c r="H384" s="18"/>
      <c r="I384" s="18"/>
      <c r="J384" s="18"/>
      <c r="K384" s="19"/>
    </row>
    <row r="385" spans="1:11" ht="13.5">
      <c r="A385" s="17" t="s">
        <v>39</v>
      </c>
      <c r="B385" s="18"/>
      <c r="C385" s="18"/>
      <c r="D385" s="18"/>
      <c r="E385" s="18"/>
      <c r="F385" s="18"/>
      <c r="G385" s="18"/>
      <c r="H385" s="18"/>
      <c r="I385" s="18"/>
      <c r="J385" s="18"/>
      <c r="K385" s="19"/>
    </row>
    <row r="386" spans="1:11" ht="19.5" customHeight="1">
      <c r="A386" s="136" t="s">
        <v>40</v>
      </c>
      <c r="B386" s="137"/>
      <c r="C386" s="137"/>
      <c r="D386" s="190"/>
      <c r="E386" s="495" t="s">
        <v>280</v>
      </c>
      <c r="F386" s="496"/>
      <c r="G386" s="496"/>
      <c r="H386" s="496"/>
      <c r="I386" s="496"/>
      <c r="J386" s="497"/>
      <c r="K386" s="19"/>
    </row>
    <row r="387" spans="1:11" ht="19.5" customHeight="1">
      <c r="A387" s="197" t="s">
        <v>41</v>
      </c>
      <c r="B387" s="198"/>
      <c r="C387" s="198"/>
      <c r="D387" s="166"/>
      <c r="E387" s="498" t="s">
        <v>281</v>
      </c>
      <c r="F387" s="499"/>
      <c r="G387" s="499"/>
      <c r="H387" s="499"/>
      <c r="I387" s="499"/>
      <c r="J387" s="500"/>
      <c r="K387" s="19"/>
    </row>
    <row r="388" spans="1:11" ht="39.75" customHeight="1">
      <c r="A388" s="199" t="s">
        <v>42</v>
      </c>
      <c r="B388" s="200"/>
      <c r="C388" s="200"/>
      <c r="D388" s="201"/>
      <c r="E388" s="501"/>
      <c r="F388" s="502"/>
      <c r="G388" s="502"/>
      <c r="H388" s="502"/>
      <c r="I388" s="502"/>
      <c r="J388" s="503"/>
      <c r="K388" s="19"/>
    </row>
    <row r="389" spans="1:11" ht="13.5">
      <c r="A389" s="192" t="s">
        <v>282</v>
      </c>
      <c r="B389" s="193"/>
      <c r="C389" s="193"/>
      <c r="D389" s="193"/>
      <c r="E389" s="193"/>
      <c r="F389" s="193"/>
      <c r="G389" s="193"/>
      <c r="H389" s="193"/>
      <c r="I389" s="193"/>
      <c r="J389" s="193"/>
      <c r="K389" s="194"/>
    </row>
  </sheetData>
  <sheetProtection/>
  <mergeCells count="330">
    <mergeCell ref="A386:D386"/>
    <mergeCell ref="E386:J386"/>
    <mergeCell ref="A387:D387"/>
    <mergeCell ref="E387:J388"/>
    <mergeCell ref="A388:D388"/>
    <mergeCell ref="A381:D381"/>
    <mergeCell ref="E381:G381"/>
    <mergeCell ref="I381:K381"/>
    <mergeCell ref="A382:D382"/>
    <mergeCell ref="E382:G382"/>
    <mergeCell ref="I382:K382"/>
    <mergeCell ref="A379:D379"/>
    <mergeCell ref="E379:G379"/>
    <mergeCell ref="I379:K379"/>
    <mergeCell ref="A380:D380"/>
    <mergeCell ref="E380:G380"/>
    <mergeCell ref="I380:K380"/>
    <mergeCell ref="B369:K369"/>
    <mergeCell ref="B372:K372"/>
    <mergeCell ref="B373:E373"/>
    <mergeCell ref="B374:C374"/>
    <mergeCell ref="B375:C375"/>
    <mergeCell ref="A378:D378"/>
    <mergeCell ref="E378:H378"/>
    <mergeCell ref="I378:K378"/>
    <mergeCell ref="B360:K360"/>
    <mergeCell ref="A363:B363"/>
    <mergeCell ref="B366:K366"/>
    <mergeCell ref="A367:A368"/>
    <mergeCell ref="B367:K367"/>
    <mergeCell ref="B368:K368"/>
    <mergeCell ref="A347:D347"/>
    <mergeCell ref="E347:J347"/>
    <mergeCell ref="A348:D348"/>
    <mergeCell ref="E348:J349"/>
    <mergeCell ref="A349:D349"/>
    <mergeCell ref="A356:K356"/>
    <mergeCell ref="A350:K350"/>
    <mergeCell ref="A342:D342"/>
    <mergeCell ref="E342:G342"/>
    <mergeCell ref="I342:K342"/>
    <mergeCell ref="A343:D343"/>
    <mergeCell ref="E343:G343"/>
    <mergeCell ref="I343:K343"/>
    <mergeCell ref="A340:D340"/>
    <mergeCell ref="E340:G340"/>
    <mergeCell ref="I340:K340"/>
    <mergeCell ref="A341:D341"/>
    <mergeCell ref="E341:G341"/>
    <mergeCell ref="I341:K341"/>
    <mergeCell ref="B330:K330"/>
    <mergeCell ref="B333:K333"/>
    <mergeCell ref="B334:E334"/>
    <mergeCell ref="B335:C335"/>
    <mergeCell ref="B336:C336"/>
    <mergeCell ref="A339:D339"/>
    <mergeCell ref="E339:H339"/>
    <mergeCell ref="I339:K339"/>
    <mergeCell ref="B321:K321"/>
    <mergeCell ref="A324:B324"/>
    <mergeCell ref="B327:K327"/>
    <mergeCell ref="A328:A329"/>
    <mergeCell ref="B328:K328"/>
    <mergeCell ref="B329:K329"/>
    <mergeCell ref="A308:D308"/>
    <mergeCell ref="E308:J308"/>
    <mergeCell ref="A309:D309"/>
    <mergeCell ref="E309:J310"/>
    <mergeCell ref="A310:D310"/>
    <mergeCell ref="A317:K317"/>
    <mergeCell ref="A311:K311"/>
    <mergeCell ref="A303:D303"/>
    <mergeCell ref="E303:G303"/>
    <mergeCell ref="I303:K303"/>
    <mergeCell ref="A304:D304"/>
    <mergeCell ref="E304:G304"/>
    <mergeCell ref="I304:K304"/>
    <mergeCell ref="A301:D301"/>
    <mergeCell ref="E301:G301"/>
    <mergeCell ref="I301:K301"/>
    <mergeCell ref="A302:D302"/>
    <mergeCell ref="E302:G302"/>
    <mergeCell ref="I302:K302"/>
    <mergeCell ref="B291:K291"/>
    <mergeCell ref="B294:K294"/>
    <mergeCell ref="B295:E295"/>
    <mergeCell ref="B296:C296"/>
    <mergeCell ref="B297:C297"/>
    <mergeCell ref="A300:D300"/>
    <mergeCell ref="E300:H300"/>
    <mergeCell ref="I300:K300"/>
    <mergeCell ref="B282:K282"/>
    <mergeCell ref="A285:B285"/>
    <mergeCell ref="B288:K288"/>
    <mergeCell ref="A289:A290"/>
    <mergeCell ref="B289:K289"/>
    <mergeCell ref="B290:K290"/>
    <mergeCell ref="A269:D269"/>
    <mergeCell ref="E269:J269"/>
    <mergeCell ref="A270:D270"/>
    <mergeCell ref="E270:J271"/>
    <mergeCell ref="A271:D271"/>
    <mergeCell ref="A278:K278"/>
    <mergeCell ref="A272:K272"/>
    <mergeCell ref="A264:D264"/>
    <mergeCell ref="E264:G264"/>
    <mergeCell ref="I264:K264"/>
    <mergeCell ref="A265:D265"/>
    <mergeCell ref="E265:G265"/>
    <mergeCell ref="I265:K265"/>
    <mergeCell ref="A262:D262"/>
    <mergeCell ref="E262:G262"/>
    <mergeCell ref="I262:K262"/>
    <mergeCell ref="A263:D263"/>
    <mergeCell ref="E263:G263"/>
    <mergeCell ref="I263:K263"/>
    <mergeCell ref="B252:K252"/>
    <mergeCell ref="B255:K255"/>
    <mergeCell ref="B256:E256"/>
    <mergeCell ref="B257:C257"/>
    <mergeCell ref="B258:C258"/>
    <mergeCell ref="A261:D261"/>
    <mergeCell ref="E261:H261"/>
    <mergeCell ref="I261:K261"/>
    <mergeCell ref="B243:K243"/>
    <mergeCell ref="A246:B246"/>
    <mergeCell ref="B249:K249"/>
    <mergeCell ref="A250:A251"/>
    <mergeCell ref="B250:K250"/>
    <mergeCell ref="B251:K251"/>
    <mergeCell ref="A230:D230"/>
    <mergeCell ref="E230:J230"/>
    <mergeCell ref="A231:D231"/>
    <mergeCell ref="E231:J232"/>
    <mergeCell ref="A232:D232"/>
    <mergeCell ref="A239:K239"/>
    <mergeCell ref="A233:K233"/>
    <mergeCell ref="A225:D225"/>
    <mergeCell ref="E225:G225"/>
    <mergeCell ref="I225:K225"/>
    <mergeCell ref="A226:D226"/>
    <mergeCell ref="E226:G226"/>
    <mergeCell ref="I226:K226"/>
    <mergeCell ref="A223:D223"/>
    <mergeCell ref="E223:G223"/>
    <mergeCell ref="I223:K223"/>
    <mergeCell ref="A224:D224"/>
    <mergeCell ref="E224:G224"/>
    <mergeCell ref="I224:K224"/>
    <mergeCell ref="B213:K213"/>
    <mergeCell ref="B216:K216"/>
    <mergeCell ref="B217:E217"/>
    <mergeCell ref="B218:C218"/>
    <mergeCell ref="B219:C219"/>
    <mergeCell ref="A222:D222"/>
    <mergeCell ref="E222:H222"/>
    <mergeCell ref="I222:K222"/>
    <mergeCell ref="B204:K204"/>
    <mergeCell ref="A207:B207"/>
    <mergeCell ref="B210:K210"/>
    <mergeCell ref="A211:A212"/>
    <mergeCell ref="B211:K211"/>
    <mergeCell ref="B212:K212"/>
    <mergeCell ref="A191:D191"/>
    <mergeCell ref="E191:J191"/>
    <mergeCell ref="A192:D192"/>
    <mergeCell ref="E192:J193"/>
    <mergeCell ref="A193:D193"/>
    <mergeCell ref="A200:K200"/>
    <mergeCell ref="A194:K194"/>
    <mergeCell ref="A186:D186"/>
    <mergeCell ref="E186:G186"/>
    <mergeCell ref="I186:K186"/>
    <mergeCell ref="A187:D187"/>
    <mergeCell ref="E187:G187"/>
    <mergeCell ref="I187:K187"/>
    <mergeCell ref="A184:D184"/>
    <mergeCell ref="E184:G184"/>
    <mergeCell ref="I184:K184"/>
    <mergeCell ref="A185:D185"/>
    <mergeCell ref="E185:G185"/>
    <mergeCell ref="I185:K185"/>
    <mergeCell ref="B174:K174"/>
    <mergeCell ref="B177:K177"/>
    <mergeCell ref="B178:E178"/>
    <mergeCell ref="B179:C179"/>
    <mergeCell ref="B180:C180"/>
    <mergeCell ref="A183:D183"/>
    <mergeCell ref="E183:H183"/>
    <mergeCell ref="I183:K183"/>
    <mergeCell ref="B165:K165"/>
    <mergeCell ref="A168:B168"/>
    <mergeCell ref="B171:K171"/>
    <mergeCell ref="A172:A173"/>
    <mergeCell ref="B172:K172"/>
    <mergeCell ref="B173:K173"/>
    <mergeCell ref="A152:D152"/>
    <mergeCell ref="E152:J152"/>
    <mergeCell ref="A153:D153"/>
    <mergeCell ref="E153:J154"/>
    <mergeCell ref="A154:D154"/>
    <mergeCell ref="A161:K161"/>
    <mergeCell ref="A155:K155"/>
    <mergeCell ref="A147:D147"/>
    <mergeCell ref="E147:G147"/>
    <mergeCell ref="I147:K147"/>
    <mergeCell ref="A148:D148"/>
    <mergeCell ref="E148:G148"/>
    <mergeCell ref="I148:K148"/>
    <mergeCell ref="A145:D145"/>
    <mergeCell ref="E145:G145"/>
    <mergeCell ref="I145:K145"/>
    <mergeCell ref="A146:D146"/>
    <mergeCell ref="E146:G146"/>
    <mergeCell ref="I146:K146"/>
    <mergeCell ref="B135:K135"/>
    <mergeCell ref="B138:K138"/>
    <mergeCell ref="B139:E139"/>
    <mergeCell ref="B140:C140"/>
    <mergeCell ref="B141:C141"/>
    <mergeCell ref="A144:D144"/>
    <mergeCell ref="E144:H144"/>
    <mergeCell ref="I144:K144"/>
    <mergeCell ref="B126:K126"/>
    <mergeCell ref="A129:B129"/>
    <mergeCell ref="B132:K132"/>
    <mergeCell ref="A133:A134"/>
    <mergeCell ref="B133:K133"/>
    <mergeCell ref="B134:K134"/>
    <mergeCell ref="A113:D113"/>
    <mergeCell ref="E113:J113"/>
    <mergeCell ref="A114:D114"/>
    <mergeCell ref="E114:J115"/>
    <mergeCell ref="A115:D115"/>
    <mergeCell ref="A122:K122"/>
    <mergeCell ref="A116:K116"/>
    <mergeCell ref="A108:D108"/>
    <mergeCell ref="E108:G108"/>
    <mergeCell ref="I108:K108"/>
    <mergeCell ref="A109:D109"/>
    <mergeCell ref="E109:G109"/>
    <mergeCell ref="I109:K109"/>
    <mergeCell ref="A106:D106"/>
    <mergeCell ref="E106:G106"/>
    <mergeCell ref="I106:K106"/>
    <mergeCell ref="A107:D107"/>
    <mergeCell ref="E107:G107"/>
    <mergeCell ref="I107:K107"/>
    <mergeCell ref="B96:K96"/>
    <mergeCell ref="B99:K99"/>
    <mergeCell ref="B100:E100"/>
    <mergeCell ref="B101:C101"/>
    <mergeCell ref="B102:C102"/>
    <mergeCell ref="A105:D105"/>
    <mergeCell ref="E105:H105"/>
    <mergeCell ref="I105:K105"/>
    <mergeCell ref="B87:K87"/>
    <mergeCell ref="A90:B90"/>
    <mergeCell ref="B93:K93"/>
    <mergeCell ref="A94:A95"/>
    <mergeCell ref="B94:K94"/>
    <mergeCell ref="B95:K95"/>
    <mergeCell ref="A74:D74"/>
    <mergeCell ref="E74:J74"/>
    <mergeCell ref="A75:D75"/>
    <mergeCell ref="E75:J76"/>
    <mergeCell ref="A76:D76"/>
    <mergeCell ref="A83:K83"/>
    <mergeCell ref="A77:K77"/>
    <mergeCell ref="A69:D69"/>
    <mergeCell ref="E69:G69"/>
    <mergeCell ref="I69:K69"/>
    <mergeCell ref="A70:D70"/>
    <mergeCell ref="E70:G70"/>
    <mergeCell ref="I70:K70"/>
    <mergeCell ref="A67:D67"/>
    <mergeCell ref="E67:G67"/>
    <mergeCell ref="I67:K67"/>
    <mergeCell ref="A68:D68"/>
    <mergeCell ref="E68:G68"/>
    <mergeCell ref="I68:K68"/>
    <mergeCell ref="B57:K57"/>
    <mergeCell ref="B60:K60"/>
    <mergeCell ref="B61:E61"/>
    <mergeCell ref="B62:C62"/>
    <mergeCell ref="B63:C63"/>
    <mergeCell ref="A66:D66"/>
    <mergeCell ref="E66:H66"/>
    <mergeCell ref="I66:K66"/>
    <mergeCell ref="B48:K48"/>
    <mergeCell ref="A51:B51"/>
    <mergeCell ref="B54:K54"/>
    <mergeCell ref="A55:A56"/>
    <mergeCell ref="B55:K55"/>
    <mergeCell ref="B56:K56"/>
    <mergeCell ref="A35:D35"/>
    <mergeCell ref="E35:J35"/>
    <mergeCell ref="A36:D36"/>
    <mergeCell ref="E36:J37"/>
    <mergeCell ref="A37:D37"/>
    <mergeCell ref="A44:K44"/>
    <mergeCell ref="A38:K38"/>
    <mergeCell ref="A30:D30"/>
    <mergeCell ref="E30:G30"/>
    <mergeCell ref="I30:K30"/>
    <mergeCell ref="A31:D31"/>
    <mergeCell ref="E31:G31"/>
    <mergeCell ref="I31:K31"/>
    <mergeCell ref="A28:D28"/>
    <mergeCell ref="E28:G28"/>
    <mergeCell ref="I28:K28"/>
    <mergeCell ref="A29:D29"/>
    <mergeCell ref="E29:G29"/>
    <mergeCell ref="I29:K29"/>
    <mergeCell ref="B22:E22"/>
    <mergeCell ref="B23:C23"/>
    <mergeCell ref="B24:C24"/>
    <mergeCell ref="A27:D27"/>
    <mergeCell ref="E27:H27"/>
    <mergeCell ref="I27:K27"/>
    <mergeCell ref="A389:K389"/>
    <mergeCell ref="A5:K5"/>
    <mergeCell ref="B9:K9"/>
    <mergeCell ref="A12:B12"/>
    <mergeCell ref="B15:K15"/>
    <mergeCell ref="A16:A17"/>
    <mergeCell ref="B16:K16"/>
    <mergeCell ref="B17:K17"/>
    <mergeCell ref="B18:K18"/>
    <mergeCell ref="B21:K21"/>
  </mergeCells>
  <printOptions/>
  <pageMargins left="0.7086614173228347" right="0.5118110236220472" top="0.9448818897637796" bottom="0.7480314960629921" header="0.31496062992125984" footer="0.31496062992125984"/>
  <pageSetup horizontalDpi="600" verticalDpi="600" orientation="portrait" paperSize="9" scale="95" r:id="rId2"/>
  <rowBreaks count="9" manualBreakCount="9">
    <brk id="39" max="255" man="1"/>
    <brk id="78" max="255" man="1"/>
    <brk id="117" max="255" man="1"/>
    <brk id="156" max="255" man="1"/>
    <brk id="195" max="255" man="1"/>
    <brk id="234" max="255" man="1"/>
    <brk id="273" max="255" man="1"/>
    <brk id="312" max="255" man="1"/>
    <brk id="351" max="255" man="1"/>
  </rowBreaks>
  <drawing r:id="rId1"/>
</worksheet>
</file>

<file path=xl/worksheets/sheet6.xml><?xml version="1.0" encoding="utf-8"?>
<worksheet xmlns="http://schemas.openxmlformats.org/spreadsheetml/2006/main" xmlns:r="http://schemas.openxmlformats.org/officeDocument/2006/relationships">
  <sheetPr>
    <tabColor rgb="FF92D050"/>
  </sheetPr>
  <dimension ref="A1:K389"/>
  <sheetViews>
    <sheetView showZeros="0" view="pageBreakPreview" zoomScaleSheetLayoutView="100" zoomScalePageLayoutView="0" workbookViewId="0" topLeftCell="A22">
      <selection activeCell="A11" sqref="A11"/>
    </sheetView>
  </sheetViews>
  <sheetFormatPr defaultColWidth="8.57421875" defaultRowHeight="15"/>
  <sheetData>
    <row r="1" spans="1:11" ht="13.5">
      <c r="A1" s="14" t="s">
        <v>211</v>
      </c>
      <c r="B1" s="15"/>
      <c r="C1" s="15"/>
      <c r="D1" s="15"/>
      <c r="E1" s="15"/>
      <c r="F1" s="15"/>
      <c r="G1" s="15"/>
      <c r="H1" s="15"/>
      <c r="I1" s="15"/>
      <c r="J1" s="15"/>
      <c r="K1" s="16"/>
    </row>
    <row r="2" spans="1:11" ht="13.5">
      <c r="A2" s="17"/>
      <c r="B2" s="18"/>
      <c r="C2" s="18"/>
      <c r="D2" s="18"/>
      <c r="E2" s="18"/>
      <c r="F2" s="18"/>
      <c r="G2" s="18"/>
      <c r="H2" s="18"/>
      <c r="I2" s="18"/>
      <c r="J2" s="18"/>
      <c r="K2" s="19"/>
    </row>
    <row r="3" spans="1:11" ht="13.5">
      <c r="A3" s="17"/>
      <c r="B3" s="18"/>
      <c r="C3" s="18"/>
      <c r="D3" s="18"/>
      <c r="E3" s="18"/>
      <c r="F3" s="18"/>
      <c r="G3" s="18"/>
      <c r="H3" s="18"/>
      <c r="I3" s="18"/>
      <c r="J3" s="18"/>
      <c r="K3" s="19"/>
    </row>
    <row r="4" spans="1:11" ht="13.5">
      <c r="A4" s="17"/>
      <c r="B4" s="18"/>
      <c r="C4" s="18"/>
      <c r="D4" s="18"/>
      <c r="E4" s="18"/>
      <c r="F4" s="18"/>
      <c r="G4" s="18"/>
      <c r="H4" s="18"/>
      <c r="I4" s="18"/>
      <c r="J4" s="18"/>
      <c r="K4" s="19"/>
    </row>
    <row r="5" spans="1:11" ht="18.75">
      <c r="A5" s="228" t="s">
        <v>20</v>
      </c>
      <c r="B5" s="229"/>
      <c r="C5" s="229"/>
      <c r="D5" s="229"/>
      <c r="E5" s="229"/>
      <c r="F5" s="229"/>
      <c r="G5" s="229"/>
      <c r="H5" s="229"/>
      <c r="I5" s="229"/>
      <c r="J5" s="229"/>
      <c r="K5" s="230"/>
    </row>
    <row r="6" spans="1:11" ht="18.75">
      <c r="A6" s="20"/>
      <c r="B6" s="18"/>
      <c r="C6" s="18"/>
      <c r="D6" s="18"/>
      <c r="E6" s="18"/>
      <c r="F6" s="18"/>
      <c r="G6" s="18"/>
      <c r="H6" s="18"/>
      <c r="I6" s="18"/>
      <c r="J6" s="18"/>
      <c r="K6" s="19"/>
    </row>
    <row r="7" spans="1:11" ht="13.5">
      <c r="A7" s="17"/>
      <c r="B7" s="18"/>
      <c r="C7" s="18"/>
      <c r="D7" s="18"/>
      <c r="E7" s="18"/>
      <c r="F7" s="18"/>
      <c r="G7" s="18"/>
      <c r="H7" s="18"/>
      <c r="I7" s="18"/>
      <c r="J7" s="18"/>
      <c r="K7" s="19"/>
    </row>
    <row r="8" spans="1:11" ht="13.5">
      <c r="A8" s="17" t="s">
        <v>45</v>
      </c>
      <c r="B8" s="18"/>
      <c r="C8" s="18"/>
      <c r="D8" s="18"/>
      <c r="E8" s="18"/>
      <c r="F8" s="18"/>
      <c r="G8" s="18"/>
      <c r="H8" s="18"/>
      <c r="I8" s="18"/>
      <c r="J8" s="18"/>
      <c r="K8" s="19"/>
    </row>
    <row r="9" spans="1:11" ht="30" customHeight="1">
      <c r="A9" s="93" t="s">
        <v>21</v>
      </c>
      <c r="B9" s="136" t="str">
        <f>CONCATENATE('★基礎情報入力'!D4,"　　",'★基礎情報入力'!D5)</f>
        <v>　　</v>
      </c>
      <c r="C9" s="137"/>
      <c r="D9" s="137"/>
      <c r="E9" s="137"/>
      <c r="F9" s="137"/>
      <c r="G9" s="137"/>
      <c r="H9" s="137"/>
      <c r="I9" s="137"/>
      <c r="J9" s="137"/>
      <c r="K9" s="190"/>
    </row>
    <row r="10" spans="1:11" ht="13.5">
      <c r="A10" s="17"/>
      <c r="B10" s="18"/>
      <c r="C10" s="18"/>
      <c r="D10" s="18"/>
      <c r="E10" s="18"/>
      <c r="F10" s="18"/>
      <c r="G10" s="18"/>
      <c r="H10" s="18"/>
      <c r="I10" s="18"/>
      <c r="J10" s="18"/>
      <c r="K10" s="19"/>
    </row>
    <row r="11" spans="1:11" ht="13.5">
      <c r="A11" s="17" t="s">
        <v>279</v>
      </c>
      <c r="B11" s="18"/>
      <c r="C11" s="18"/>
      <c r="D11" s="18"/>
      <c r="E11" s="18"/>
      <c r="F11" s="18"/>
      <c r="G11" s="18"/>
      <c r="H11" s="18"/>
      <c r="I11" s="18"/>
      <c r="J11" s="18"/>
      <c r="K11" s="19"/>
    </row>
    <row r="12" spans="1:11" ht="30" customHeight="1">
      <c r="A12" s="219"/>
      <c r="B12" s="220"/>
      <c r="C12" s="18" t="s">
        <v>25</v>
      </c>
      <c r="D12" s="18"/>
      <c r="E12" s="18"/>
      <c r="F12" s="18"/>
      <c r="G12" s="18"/>
      <c r="H12" s="18"/>
      <c r="I12" s="18"/>
      <c r="J12" s="18"/>
      <c r="K12" s="19"/>
    </row>
    <row r="13" spans="1:11" ht="13.5">
      <c r="A13" s="17"/>
      <c r="B13" s="18"/>
      <c r="C13" s="18"/>
      <c r="D13" s="18"/>
      <c r="E13" s="18"/>
      <c r="F13" s="18"/>
      <c r="G13" s="18"/>
      <c r="H13" s="18"/>
      <c r="I13" s="18"/>
      <c r="J13" s="18"/>
      <c r="K13" s="19"/>
    </row>
    <row r="14" spans="1:11" ht="13.5">
      <c r="A14" s="17" t="s">
        <v>23</v>
      </c>
      <c r="B14" s="18"/>
      <c r="C14" s="18"/>
      <c r="D14" s="18"/>
      <c r="E14" s="18"/>
      <c r="F14" s="18"/>
      <c r="G14" s="18"/>
      <c r="H14" s="18"/>
      <c r="I14" s="18"/>
      <c r="J14" s="18"/>
      <c r="K14" s="19"/>
    </row>
    <row r="15" spans="1:11" ht="30" customHeight="1">
      <c r="A15" s="94" t="s">
        <v>24</v>
      </c>
      <c r="B15" s="221">
        <f>'★基礎情報入力'!L10</f>
        <v>0</v>
      </c>
      <c r="C15" s="222"/>
      <c r="D15" s="222"/>
      <c r="E15" s="222"/>
      <c r="F15" s="222"/>
      <c r="G15" s="222"/>
      <c r="H15" s="222"/>
      <c r="I15" s="222"/>
      <c r="J15" s="222"/>
      <c r="K15" s="223"/>
    </row>
    <row r="16" spans="1:11" ht="24.75" customHeight="1">
      <c r="A16" s="146" t="s">
        <v>43</v>
      </c>
      <c r="B16" s="221">
        <f>'★基礎情報入力'!L11</f>
        <v>0</v>
      </c>
      <c r="C16" s="222"/>
      <c r="D16" s="222"/>
      <c r="E16" s="222"/>
      <c r="F16" s="222"/>
      <c r="G16" s="222"/>
      <c r="H16" s="222"/>
      <c r="I16" s="222"/>
      <c r="J16" s="222"/>
      <c r="K16" s="223"/>
    </row>
    <row r="17" spans="1:11" ht="39.75" customHeight="1">
      <c r="A17" s="224"/>
      <c r="B17" s="225">
        <f>CONCATENATE('★基礎情報入力'!L12,'★基礎情報入力'!L13,'★基礎情報入力'!L14)</f>
      </c>
      <c r="C17" s="226"/>
      <c r="D17" s="226"/>
      <c r="E17" s="226"/>
      <c r="F17" s="226"/>
      <c r="G17" s="226"/>
      <c r="H17" s="226"/>
      <c r="I17" s="226"/>
      <c r="J17" s="226"/>
      <c r="K17" s="227"/>
    </row>
    <row r="18" spans="1:11" ht="30" customHeight="1">
      <c r="A18" s="94" t="s">
        <v>26</v>
      </c>
      <c r="B18" s="207">
        <f>B17</f>
      </c>
      <c r="C18" s="208"/>
      <c r="D18" s="208"/>
      <c r="E18" s="208"/>
      <c r="F18" s="208"/>
      <c r="G18" s="208"/>
      <c r="H18" s="208"/>
      <c r="I18" s="208"/>
      <c r="J18" s="208"/>
      <c r="K18" s="209"/>
    </row>
    <row r="19" spans="1:11" ht="13.5">
      <c r="A19" s="17" t="s">
        <v>27</v>
      </c>
      <c r="B19" s="18"/>
      <c r="C19" s="18"/>
      <c r="D19" s="18"/>
      <c r="E19" s="18"/>
      <c r="F19" s="18"/>
      <c r="G19" s="18"/>
      <c r="H19" s="18"/>
      <c r="I19" s="18"/>
      <c r="J19" s="18"/>
      <c r="K19" s="19"/>
    </row>
    <row r="20" spans="1:11" ht="13.5">
      <c r="A20" s="17"/>
      <c r="B20" s="18"/>
      <c r="C20" s="18"/>
      <c r="D20" s="18"/>
      <c r="E20" s="18"/>
      <c r="F20" s="18"/>
      <c r="G20" s="18"/>
      <c r="H20" s="18"/>
      <c r="I20" s="18"/>
      <c r="J20" s="18"/>
      <c r="K20" s="19"/>
    </row>
    <row r="21" spans="1:11" ht="39.75" customHeight="1">
      <c r="A21" s="94" t="s">
        <v>28</v>
      </c>
      <c r="B21" s="210"/>
      <c r="C21" s="211"/>
      <c r="D21" s="211"/>
      <c r="E21" s="211"/>
      <c r="F21" s="211"/>
      <c r="G21" s="211"/>
      <c r="H21" s="211"/>
      <c r="I21" s="211"/>
      <c r="J21" s="211"/>
      <c r="K21" s="212"/>
    </row>
    <row r="22" spans="1:11" ht="30" customHeight="1">
      <c r="A22" s="8" t="s">
        <v>29</v>
      </c>
      <c r="B22" s="213" t="s">
        <v>46</v>
      </c>
      <c r="C22" s="214"/>
      <c r="D22" s="214"/>
      <c r="E22" s="214"/>
      <c r="F22" s="96" t="s">
        <v>49</v>
      </c>
      <c r="G22" s="95"/>
      <c r="H22" s="96" t="s">
        <v>47</v>
      </c>
      <c r="I22" s="95"/>
      <c r="J22" s="10" t="s">
        <v>48</v>
      </c>
      <c r="K22" s="11"/>
    </row>
    <row r="23" spans="1:11" ht="30" customHeight="1">
      <c r="A23" s="8" t="s">
        <v>30</v>
      </c>
      <c r="B23" s="215">
        <f>'★基礎情報入力'!L15</f>
        <v>0</v>
      </c>
      <c r="C23" s="216"/>
      <c r="D23" s="9" t="s">
        <v>31</v>
      </c>
      <c r="E23" s="9"/>
      <c r="F23" s="9"/>
      <c r="G23" s="9"/>
      <c r="H23" s="9"/>
      <c r="I23" s="9"/>
      <c r="J23" s="9"/>
      <c r="K23" s="6"/>
    </row>
    <row r="24" spans="1:11" ht="30" customHeight="1">
      <c r="A24" s="93" t="s">
        <v>44</v>
      </c>
      <c r="B24" s="217" t="s">
        <v>53</v>
      </c>
      <c r="C24" s="218"/>
      <c r="D24" s="9" t="s">
        <v>32</v>
      </c>
      <c r="E24" s="9"/>
      <c r="F24" s="9"/>
      <c r="G24" s="9"/>
      <c r="H24" s="9"/>
      <c r="I24" s="9"/>
      <c r="J24" s="9"/>
      <c r="K24" s="6"/>
    </row>
    <row r="25" spans="1:11" ht="13.5">
      <c r="A25" s="17"/>
      <c r="B25" s="18"/>
      <c r="C25" s="18"/>
      <c r="D25" s="18"/>
      <c r="E25" s="18"/>
      <c r="F25" s="18"/>
      <c r="G25" s="18"/>
      <c r="H25" s="18"/>
      <c r="I25" s="18"/>
      <c r="J25" s="18"/>
      <c r="K25" s="19"/>
    </row>
    <row r="26" spans="1:11" ht="13.5">
      <c r="A26" s="17" t="s">
        <v>33</v>
      </c>
      <c r="B26" s="18"/>
      <c r="C26" s="18"/>
      <c r="D26" s="18"/>
      <c r="E26" s="18"/>
      <c r="F26" s="18"/>
      <c r="G26" s="18"/>
      <c r="H26" s="18"/>
      <c r="I26" s="18"/>
      <c r="J26" s="18"/>
      <c r="K26" s="19"/>
    </row>
    <row r="27" spans="1:11" ht="19.5" customHeight="1">
      <c r="A27" s="182" t="s">
        <v>34</v>
      </c>
      <c r="B27" s="182"/>
      <c r="C27" s="182"/>
      <c r="D27" s="182"/>
      <c r="E27" s="182" t="s">
        <v>51</v>
      </c>
      <c r="F27" s="182"/>
      <c r="G27" s="182"/>
      <c r="H27" s="182"/>
      <c r="I27" s="182" t="s">
        <v>52</v>
      </c>
      <c r="J27" s="182"/>
      <c r="K27" s="182"/>
    </row>
    <row r="28" spans="1:11" ht="30" customHeight="1">
      <c r="A28" s="148" t="s">
        <v>212</v>
      </c>
      <c r="B28" s="195"/>
      <c r="C28" s="195"/>
      <c r="D28" s="196"/>
      <c r="E28" s="203">
        <f>'様式3-1-2（設計・要緊急安全確認）'!D8</f>
        <v>0</v>
      </c>
      <c r="F28" s="204"/>
      <c r="G28" s="205"/>
      <c r="H28" s="13" t="s">
        <v>50</v>
      </c>
      <c r="I28" s="206"/>
      <c r="J28" s="206"/>
      <c r="K28" s="206"/>
    </row>
    <row r="29" spans="1:11" ht="30" customHeight="1" hidden="1">
      <c r="A29" s="202"/>
      <c r="B29" s="202"/>
      <c r="C29" s="202"/>
      <c r="D29" s="202"/>
      <c r="E29" s="203"/>
      <c r="F29" s="204"/>
      <c r="G29" s="205"/>
      <c r="H29" s="13"/>
      <c r="I29" s="206"/>
      <c r="J29" s="206"/>
      <c r="K29" s="206"/>
    </row>
    <row r="30" spans="1:11" ht="30" customHeight="1" hidden="1">
      <c r="A30" s="202"/>
      <c r="B30" s="202"/>
      <c r="C30" s="202"/>
      <c r="D30" s="202"/>
      <c r="E30" s="203"/>
      <c r="F30" s="204"/>
      <c r="G30" s="205"/>
      <c r="H30" s="13"/>
      <c r="I30" s="206"/>
      <c r="J30" s="206"/>
      <c r="K30" s="206"/>
    </row>
    <row r="31" spans="1:11" ht="30" customHeight="1">
      <c r="A31" s="202" t="s">
        <v>213</v>
      </c>
      <c r="B31" s="202"/>
      <c r="C31" s="202"/>
      <c r="D31" s="202"/>
      <c r="E31" s="203">
        <f>'様式3-1-2（設計・要緊急安全確認）'!V8</f>
      </c>
      <c r="F31" s="204"/>
      <c r="G31" s="205"/>
      <c r="H31" s="13" t="s">
        <v>50</v>
      </c>
      <c r="I31" s="206"/>
      <c r="J31" s="206"/>
      <c r="K31" s="206"/>
    </row>
    <row r="32" spans="1:11" ht="13.5">
      <c r="A32" s="17" t="s">
        <v>38</v>
      </c>
      <c r="B32" s="18"/>
      <c r="C32" s="18"/>
      <c r="D32" s="18"/>
      <c r="E32" s="18"/>
      <c r="F32" s="18"/>
      <c r="G32" s="18"/>
      <c r="H32" s="18"/>
      <c r="I32" s="18"/>
      <c r="J32" s="18"/>
      <c r="K32" s="19"/>
    </row>
    <row r="33" spans="1:11" ht="13.5" hidden="1">
      <c r="A33" s="17"/>
      <c r="B33" s="18"/>
      <c r="C33" s="18"/>
      <c r="D33" s="18"/>
      <c r="E33" s="18"/>
      <c r="F33" s="18"/>
      <c r="G33" s="18"/>
      <c r="H33" s="18"/>
      <c r="I33" s="18"/>
      <c r="J33" s="18"/>
      <c r="K33" s="19"/>
    </row>
    <row r="34" spans="1:11" ht="13.5" hidden="1">
      <c r="A34" s="17"/>
      <c r="B34" s="18"/>
      <c r="C34" s="18"/>
      <c r="D34" s="18"/>
      <c r="E34" s="18"/>
      <c r="F34" s="18"/>
      <c r="G34" s="18"/>
      <c r="H34" s="18"/>
      <c r="I34" s="18"/>
      <c r="J34" s="18"/>
      <c r="K34" s="19"/>
    </row>
    <row r="35" spans="1:11" ht="19.5" customHeight="1" hidden="1">
      <c r="A35" s="231"/>
      <c r="B35" s="232"/>
      <c r="C35" s="232"/>
      <c r="D35" s="232"/>
      <c r="E35" s="233"/>
      <c r="F35" s="233"/>
      <c r="G35" s="233"/>
      <c r="H35" s="233"/>
      <c r="I35" s="233"/>
      <c r="J35" s="233"/>
      <c r="K35" s="19"/>
    </row>
    <row r="36" spans="1:11" ht="19.5" customHeight="1" hidden="1">
      <c r="A36" s="231"/>
      <c r="B36" s="232"/>
      <c r="C36" s="232"/>
      <c r="D36" s="232"/>
      <c r="E36" s="233"/>
      <c r="F36" s="233"/>
      <c r="G36" s="233"/>
      <c r="H36" s="233"/>
      <c r="I36" s="233"/>
      <c r="J36" s="233"/>
      <c r="K36" s="19"/>
    </row>
    <row r="37" spans="1:11" ht="39.75" customHeight="1" hidden="1">
      <c r="A37" s="234"/>
      <c r="B37" s="235"/>
      <c r="C37" s="235"/>
      <c r="D37" s="235"/>
      <c r="E37" s="233"/>
      <c r="F37" s="233"/>
      <c r="G37" s="233"/>
      <c r="H37" s="233"/>
      <c r="I37" s="233"/>
      <c r="J37" s="233"/>
      <c r="K37" s="19"/>
    </row>
    <row r="38" spans="1:11" ht="13.5">
      <c r="A38" s="21"/>
      <c r="B38" s="22"/>
      <c r="C38" s="22"/>
      <c r="D38" s="22"/>
      <c r="E38" s="22"/>
      <c r="F38" s="22"/>
      <c r="G38" s="22"/>
      <c r="H38" s="22"/>
      <c r="I38" s="22"/>
      <c r="J38" s="22"/>
      <c r="K38" s="23"/>
    </row>
    <row r="40" spans="1:11" ht="13.5">
      <c r="A40" s="14" t="s">
        <v>211</v>
      </c>
      <c r="B40" s="15"/>
      <c r="C40" s="15"/>
      <c r="D40" s="15"/>
      <c r="E40" s="15"/>
      <c r="F40" s="15"/>
      <c r="G40" s="15"/>
      <c r="H40" s="15"/>
      <c r="I40" s="15"/>
      <c r="J40" s="15"/>
      <c r="K40" s="16"/>
    </row>
    <row r="41" spans="1:11" ht="13.5">
      <c r="A41" s="17"/>
      <c r="B41" s="18"/>
      <c r="C41" s="18"/>
      <c r="D41" s="18"/>
      <c r="E41" s="18"/>
      <c r="F41" s="18"/>
      <c r="G41" s="18"/>
      <c r="H41" s="18"/>
      <c r="I41" s="18"/>
      <c r="J41" s="18"/>
      <c r="K41" s="19"/>
    </row>
    <row r="42" spans="1:11" ht="13.5">
      <c r="A42" s="17"/>
      <c r="B42" s="18"/>
      <c r="C42" s="18"/>
      <c r="D42" s="18"/>
      <c r="E42" s="18"/>
      <c r="F42" s="18"/>
      <c r="G42" s="18"/>
      <c r="H42" s="18"/>
      <c r="I42" s="18"/>
      <c r="J42" s="18"/>
      <c r="K42" s="19"/>
    </row>
    <row r="43" spans="1:11" ht="13.5">
      <c r="A43" s="17"/>
      <c r="B43" s="18"/>
      <c r="C43" s="18"/>
      <c r="D43" s="18"/>
      <c r="E43" s="18"/>
      <c r="F43" s="18"/>
      <c r="G43" s="18"/>
      <c r="H43" s="18"/>
      <c r="I43" s="18"/>
      <c r="J43" s="18"/>
      <c r="K43" s="19"/>
    </row>
    <row r="44" spans="1:11" ht="18.75">
      <c r="A44" s="228" t="s">
        <v>20</v>
      </c>
      <c r="B44" s="229"/>
      <c r="C44" s="229"/>
      <c r="D44" s="229"/>
      <c r="E44" s="229"/>
      <c r="F44" s="229"/>
      <c r="G44" s="229"/>
      <c r="H44" s="229"/>
      <c r="I44" s="229"/>
      <c r="J44" s="229"/>
      <c r="K44" s="230"/>
    </row>
    <row r="45" spans="1:11" ht="18.75">
      <c r="A45" s="20"/>
      <c r="B45" s="18"/>
      <c r="C45" s="18"/>
      <c r="D45" s="18"/>
      <c r="E45" s="18"/>
      <c r="F45" s="18"/>
      <c r="G45" s="18"/>
      <c r="H45" s="18"/>
      <c r="I45" s="18"/>
      <c r="J45" s="18"/>
      <c r="K45" s="19"/>
    </row>
    <row r="46" spans="1:11" ht="13.5">
      <c r="A46" s="17"/>
      <c r="B46" s="18"/>
      <c r="C46" s="18"/>
      <c r="D46" s="18"/>
      <c r="E46" s="18"/>
      <c r="F46" s="18"/>
      <c r="G46" s="18"/>
      <c r="H46" s="18"/>
      <c r="I46" s="18"/>
      <c r="J46" s="18"/>
      <c r="K46" s="19"/>
    </row>
    <row r="47" spans="1:11" ht="13.5">
      <c r="A47" s="17" t="s">
        <v>45</v>
      </c>
      <c r="B47" s="18"/>
      <c r="C47" s="18"/>
      <c r="D47" s="18"/>
      <c r="E47" s="18"/>
      <c r="F47" s="18"/>
      <c r="G47" s="18"/>
      <c r="H47" s="18"/>
      <c r="I47" s="18"/>
      <c r="J47" s="18"/>
      <c r="K47" s="19"/>
    </row>
    <row r="48" spans="1:11" ht="30" customHeight="1">
      <c r="A48" s="93" t="s">
        <v>21</v>
      </c>
      <c r="B48" s="136" t="str">
        <f>CONCATENATE('★基礎情報入力'!D4,"　　",'★基礎情報入力'!D5)</f>
        <v>　　</v>
      </c>
      <c r="C48" s="137"/>
      <c r="D48" s="137"/>
      <c r="E48" s="137"/>
      <c r="F48" s="137"/>
      <c r="G48" s="137"/>
      <c r="H48" s="137"/>
      <c r="I48" s="137"/>
      <c r="J48" s="137"/>
      <c r="K48" s="190"/>
    </row>
    <row r="49" spans="1:11" ht="13.5">
      <c r="A49" s="17"/>
      <c r="B49" s="18"/>
      <c r="C49" s="18"/>
      <c r="D49" s="18"/>
      <c r="E49" s="18"/>
      <c r="F49" s="18"/>
      <c r="G49" s="18"/>
      <c r="H49" s="18"/>
      <c r="I49" s="18"/>
      <c r="J49" s="18"/>
      <c r="K49" s="19"/>
    </row>
    <row r="50" spans="1:11" ht="13.5">
      <c r="A50" s="17" t="s">
        <v>279</v>
      </c>
      <c r="B50" s="18"/>
      <c r="C50" s="18"/>
      <c r="D50" s="18"/>
      <c r="E50" s="18"/>
      <c r="F50" s="18"/>
      <c r="G50" s="18"/>
      <c r="H50" s="18"/>
      <c r="I50" s="18"/>
      <c r="J50" s="18"/>
      <c r="K50" s="19"/>
    </row>
    <row r="51" spans="1:11" ht="30" customHeight="1">
      <c r="A51" s="219"/>
      <c r="B51" s="220"/>
      <c r="C51" s="18" t="s">
        <v>25</v>
      </c>
      <c r="D51" s="18"/>
      <c r="E51" s="18"/>
      <c r="F51" s="18"/>
      <c r="G51" s="18"/>
      <c r="H51" s="18"/>
      <c r="I51" s="18"/>
      <c r="J51" s="18"/>
      <c r="K51" s="19"/>
    </row>
    <row r="52" spans="1:11" ht="13.5">
      <c r="A52" s="17"/>
      <c r="B52" s="18"/>
      <c r="C52" s="18"/>
      <c r="D52" s="18"/>
      <c r="E52" s="18"/>
      <c r="F52" s="18"/>
      <c r="G52" s="18"/>
      <c r="H52" s="18"/>
      <c r="I52" s="18"/>
      <c r="J52" s="18"/>
      <c r="K52" s="19"/>
    </row>
    <row r="53" spans="1:11" ht="13.5">
      <c r="A53" s="17" t="s">
        <v>23</v>
      </c>
      <c r="B53" s="18"/>
      <c r="C53" s="18"/>
      <c r="D53" s="18"/>
      <c r="E53" s="18"/>
      <c r="F53" s="18"/>
      <c r="G53" s="18"/>
      <c r="H53" s="18"/>
      <c r="I53" s="18"/>
      <c r="J53" s="18"/>
      <c r="K53" s="19"/>
    </row>
    <row r="54" spans="1:11" ht="30" customHeight="1">
      <c r="A54" s="94" t="s">
        <v>24</v>
      </c>
      <c r="B54" s="221">
        <f>'★基礎情報入力'!L19</f>
        <v>0</v>
      </c>
      <c r="C54" s="222"/>
      <c r="D54" s="222"/>
      <c r="E54" s="222"/>
      <c r="F54" s="222"/>
      <c r="G54" s="222"/>
      <c r="H54" s="222"/>
      <c r="I54" s="222"/>
      <c r="J54" s="222"/>
      <c r="K54" s="223"/>
    </row>
    <row r="55" spans="1:11" ht="24.75" customHeight="1">
      <c r="A55" s="146" t="s">
        <v>43</v>
      </c>
      <c r="B55" s="221">
        <f>'★基礎情報入力'!L20</f>
        <v>0</v>
      </c>
      <c r="C55" s="222"/>
      <c r="D55" s="222"/>
      <c r="E55" s="222"/>
      <c r="F55" s="222"/>
      <c r="G55" s="222"/>
      <c r="H55" s="222"/>
      <c r="I55" s="222"/>
      <c r="J55" s="222"/>
      <c r="K55" s="223"/>
    </row>
    <row r="56" spans="1:11" ht="39.75" customHeight="1">
      <c r="A56" s="224"/>
      <c r="B56" s="225">
        <f>CONCATENATE('★基礎情報入力'!L21,'★基礎情報入力'!L22,'★基礎情報入力'!L23)</f>
      </c>
      <c r="C56" s="226"/>
      <c r="D56" s="226"/>
      <c r="E56" s="226"/>
      <c r="F56" s="226"/>
      <c r="G56" s="226"/>
      <c r="H56" s="226"/>
      <c r="I56" s="226"/>
      <c r="J56" s="226"/>
      <c r="K56" s="227"/>
    </row>
    <row r="57" spans="1:11" ht="30" customHeight="1">
      <c r="A57" s="94" t="s">
        <v>26</v>
      </c>
      <c r="B57" s="207">
        <f>B56</f>
      </c>
      <c r="C57" s="208"/>
      <c r="D57" s="208"/>
      <c r="E57" s="208"/>
      <c r="F57" s="208"/>
      <c r="G57" s="208"/>
      <c r="H57" s="208"/>
      <c r="I57" s="208"/>
      <c r="J57" s="208"/>
      <c r="K57" s="209"/>
    </row>
    <row r="58" spans="1:11" ht="13.5">
      <c r="A58" s="17" t="s">
        <v>27</v>
      </c>
      <c r="B58" s="18"/>
      <c r="C58" s="18"/>
      <c r="D58" s="18"/>
      <c r="E58" s="18"/>
      <c r="F58" s="18"/>
      <c r="G58" s="18"/>
      <c r="H58" s="18"/>
      <c r="I58" s="18"/>
      <c r="J58" s="18"/>
      <c r="K58" s="19"/>
    </row>
    <row r="59" spans="1:11" ht="13.5">
      <c r="A59" s="17"/>
      <c r="B59" s="18"/>
      <c r="C59" s="18"/>
      <c r="D59" s="18"/>
      <c r="E59" s="18"/>
      <c r="F59" s="18"/>
      <c r="G59" s="18"/>
      <c r="H59" s="18"/>
      <c r="I59" s="18"/>
      <c r="J59" s="18"/>
      <c r="K59" s="19"/>
    </row>
    <row r="60" spans="1:11" ht="39.75" customHeight="1">
      <c r="A60" s="94" t="s">
        <v>28</v>
      </c>
      <c r="B60" s="210"/>
      <c r="C60" s="211"/>
      <c r="D60" s="211"/>
      <c r="E60" s="211"/>
      <c r="F60" s="211"/>
      <c r="G60" s="211"/>
      <c r="H60" s="211"/>
      <c r="I60" s="211"/>
      <c r="J60" s="211"/>
      <c r="K60" s="212"/>
    </row>
    <row r="61" spans="1:11" ht="30" customHeight="1">
      <c r="A61" s="8" t="s">
        <v>29</v>
      </c>
      <c r="B61" s="213" t="s">
        <v>46</v>
      </c>
      <c r="C61" s="214"/>
      <c r="D61" s="214"/>
      <c r="E61" s="214"/>
      <c r="F61" s="96" t="s">
        <v>49</v>
      </c>
      <c r="G61" s="95"/>
      <c r="H61" s="96" t="s">
        <v>47</v>
      </c>
      <c r="I61" s="95"/>
      <c r="J61" s="10" t="s">
        <v>48</v>
      </c>
      <c r="K61" s="11"/>
    </row>
    <row r="62" spans="1:11" ht="30" customHeight="1">
      <c r="A62" s="8" t="s">
        <v>30</v>
      </c>
      <c r="B62" s="215">
        <f>'★基礎情報入力'!L24</f>
        <v>0</v>
      </c>
      <c r="C62" s="216"/>
      <c r="D62" s="9" t="s">
        <v>31</v>
      </c>
      <c r="E62" s="9"/>
      <c r="F62" s="9"/>
      <c r="G62" s="9"/>
      <c r="H62" s="9"/>
      <c r="I62" s="9"/>
      <c r="J62" s="9"/>
      <c r="K62" s="6"/>
    </row>
    <row r="63" spans="1:11" ht="30" customHeight="1">
      <c r="A63" s="93" t="s">
        <v>44</v>
      </c>
      <c r="B63" s="217" t="s">
        <v>53</v>
      </c>
      <c r="C63" s="218"/>
      <c r="D63" s="9" t="s">
        <v>32</v>
      </c>
      <c r="E63" s="9"/>
      <c r="F63" s="9"/>
      <c r="G63" s="9"/>
      <c r="H63" s="9"/>
      <c r="I63" s="9"/>
      <c r="J63" s="9"/>
      <c r="K63" s="6"/>
    </row>
    <row r="64" spans="1:11" ht="13.5">
      <c r="A64" s="17"/>
      <c r="B64" s="18"/>
      <c r="C64" s="18"/>
      <c r="D64" s="18"/>
      <c r="E64" s="18"/>
      <c r="F64" s="18"/>
      <c r="G64" s="18"/>
      <c r="H64" s="18"/>
      <c r="I64" s="18"/>
      <c r="J64" s="18"/>
      <c r="K64" s="19"/>
    </row>
    <row r="65" spans="1:11" ht="13.5">
      <c r="A65" s="17" t="s">
        <v>33</v>
      </c>
      <c r="B65" s="18"/>
      <c r="C65" s="18"/>
      <c r="D65" s="18"/>
      <c r="E65" s="18"/>
      <c r="F65" s="18"/>
      <c r="G65" s="18"/>
      <c r="H65" s="18"/>
      <c r="I65" s="18"/>
      <c r="J65" s="18"/>
      <c r="K65" s="19"/>
    </row>
    <row r="66" spans="1:11" ht="19.5" customHeight="1">
      <c r="A66" s="182" t="s">
        <v>34</v>
      </c>
      <c r="B66" s="182"/>
      <c r="C66" s="182"/>
      <c r="D66" s="182"/>
      <c r="E66" s="182" t="s">
        <v>51</v>
      </c>
      <c r="F66" s="182"/>
      <c r="G66" s="182"/>
      <c r="H66" s="182"/>
      <c r="I66" s="182" t="s">
        <v>52</v>
      </c>
      <c r="J66" s="182"/>
      <c r="K66" s="182"/>
    </row>
    <row r="67" spans="1:11" ht="30" customHeight="1">
      <c r="A67" s="148" t="s">
        <v>212</v>
      </c>
      <c r="B67" s="195"/>
      <c r="C67" s="195"/>
      <c r="D67" s="196"/>
      <c r="E67" s="203">
        <f>'様式3-1-2（設計・要緊急安全確認）'!D10</f>
        <v>0</v>
      </c>
      <c r="F67" s="204"/>
      <c r="G67" s="205"/>
      <c r="H67" s="13" t="s">
        <v>50</v>
      </c>
      <c r="I67" s="206"/>
      <c r="J67" s="206"/>
      <c r="K67" s="206"/>
    </row>
    <row r="68" spans="1:11" ht="30" customHeight="1" hidden="1">
      <c r="A68" s="202"/>
      <c r="B68" s="202"/>
      <c r="C68" s="202"/>
      <c r="D68" s="202"/>
      <c r="E68" s="203"/>
      <c r="F68" s="204"/>
      <c r="G68" s="205"/>
      <c r="H68" s="13"/>
      <c r="I68" s="206"/>
      <c r="J68" s="206"/>
      <c r="K68" s="206"/>
    </row>
    <row r="69" spans="1:11" ht="30" customHeight="1" hidden="1">
      <c r="A69" s="202"/>
      <c r="B69" s="202"/>
      <c r="C69" s="202"/>
      <c r="D69" s="202"/>
      <c r="E69" s="203"/>
      <c r="F69" s="204"/>
      <c r="G69" s="205"/>
      <c r="H69" s="13"/>
      <c r="I69" s="206"/>
      <c r="J69" s="206"/>
      <c r="K69" s="206"/>
    </row>
    <row r="70" spans="1:11" ht="30" customHeight="1">
      <c r="A70" s="202" t="s">
        <v>213</v>
      </c>
      <c r="B70" s="202"/>
      <c r="C70" s="202"/>
      <c r="D70" s="202"/>
      <c r="E70" s="203">
        <f>'様式3-1-2（設計・要緊急安全確認）'!V10</f>
      </c>
      <c r="F70" s="204"/>
      <c r="G70" s="205"/>
      <c r="H70" s="13" t="s">
        <v>50</v>
      </c>
      <c r="I70" s="206"/>
      <c r="J70" s="206"/>
      <c r="K70" s="206"/>
    </row>
    <row r="71" spans="1:11" ht="13.5">
      <c r="A71" s="17" t="s">
        <v>38</v>
      </c>
      <c r="B71" s="18"/>
      <c r="C71" s="18"/>
      <c r="D71" s="18"/>
      <c r="E71" s="18"/>
      <c r="F71" s="18"/>
      <c r="G71" s="18"/>
      <c r="H71" s="18"/>
      <c r="I71" s="18"/>
      <c r="J71" s="18"/>
      <c r="K71" s="19"/>
    </row>
    <row r="72" spans="1:11" ht="13.5">
      <c r="A72" s="17"/>
      <c r="B72" s="18"/>
      <c r="C72" s="18"/>
      <c r="D72" s="18"/>
      <c r="E72" s="18"/>
      <c r="F72" s="18"/>
      <c r="G72" s="18"/>
      <c r="H72" s="18"/>
      <c r="I72" s="18"/>
      <c r="J72" s="18"/>
      <c r="K72" s="19"/>
    </row>
    <row r="73" spans="1:11" ht="13.5" hidden="1">
      <c r="A73" s="17"/>
      <c r="B73" s="18"/>
      <c r="C73" s="18"/>
      <c r="D73" s="18"/>
      <c r="E73" s="18"/>
      <c r="F73" s="18"/>
      <c r="G73" s="18"/>
      <c r="H73" s="18"/>
      <c r="I73" s="18"/>
      <c r="J73" s="18"/>
      <c r="K73" s="19"/>
    </row>
    <row r="74" spans="1:11" ht="19.5" customHeight="1" hidden="1">
      <c r="A74" s="231"/>
      <c r="B74" s="232"/>
      <c r="C74" s="232"/>
      <c r="D74" s="232"/>
      <c r="E74" s="233"/>
      <c r="F74" s="233"/>
      <c r="G74" s="233"/>
      <c r="H74" s="233"/>
      <c r="I74" s="233"/>
      <c r="J74" s="233"/>
      <c r="K74" s="19"/>
    </row>
    <row r="75" spans="1:11" ht="19.5" customHeight="1" hidden="1">
      <c r="A75" s="231"/>
      <c r="B75" s="232"/>
      <c r="C75" s="232"/>
      <c r="D75" s="232"/>
      <c r="E75" s="233"/>
      <c r="F75" s="233"/>
      <c r="G75" s="233"/>
      <c r="H75" s="233"/>
      <c r="I75" s="233"/>
      <c r="J75" s="233"/>
      <c r="K75" s="19"/>
    </row>
    <row r="76" spans="1:11" ht="39.75" customHeight="1" hidden="1">
      <c r="A76" s="234"/>
      <c r="B76" s="235"/>
      <c r="C76" s="235"/>
      <c r="D76" s="235"/>
      <c r="E76" s="233"/>
      <c r="F76" s="233"/>
      <c r="G76" s="233"/>
      <c r="H76" s="233"/>
      <c r="I76" s="233"/>
      <c r="J76" s="233"/>
      <c r="K76" s="19"/>
    </row>
    <row r="77" spans="1:11" ht="13.5">
      <c r="A77" s="21"/>
      <c r="B77" s="22"/>
      <c r="C77" s="22"/>
      <c r="D77" s="22"/>
      <c r="E77" s="22"/>
      <c r="F77" s="22"/>
      <c r="G77" s="22"/>
      <c r="H77" s="22"/>
      <c r="I77" s="22"/>
      <c r="J77" s="22"/>
      <c r="K77" s="23"/>
    </row>
    <row r="79" spans="1:11" ht="13.5">
      <c r="A79" s="14" t="s">
        <v>211</v>
      </c>
      <c r="B79" s="15"/>
      <c r="C79" s="15"/>
      <c r="D79" s="15"/>
      <c r="E79" s="15"/>
      <c r="F79" s="15"/>
      <c r="G79" s="15"/>
      <c r="H79" s="15"/>
      <c r="I79" s="15"/>
      <c r="J79" s="15"/>
      <c r="K79" s="16"/>
    </row>
    <row r="80" spans="1:11" ht="13.5">
      <c r="A80" s="17"/>
      <c r="B80" s="18"/>
      <c r="C80" s="18"/>
      <c r="D80" s="18"/>
      <c r="E80" s="18"/>
      <c r="F80" s="18"/>
      <c r="G80" s="18"/>
      <c r="H80" s="18"/>
      <c r="I80" s="18"/>
      <c r="J80" s="18"/>
      <c r="K80" s="19"/>
    </row>
    <row r="81" spans="1:11" ht="13.5">
      <c r="A81" s="17"/>
      <c r="B81" s="18"/>
      <c r="C81" s="18"/>
      <c r="D81" s="18"/>
      <c r="E81" s="18"/>
      <c r="F81" s="18"/>
      <c r="G81" s="18"/>
      <c r="H81" s="18"/>
      <c r="I81" s="18"/>
      <c r="J81" s="18"/>
      <c r="K81" s="19"/>
    </row>
    <row r="82" spans="1:11" ht="13.5">
      <c r="A82" s="17"/>
      <c r="B82" s="18"/>
      <c r="C82" s="18"/>
      <c r="D82" s="18"/>
      <c r="E82" s="18"/>
      <c r="F82" s="18"/>
      <c r="G82" s="18"/>
      <c r="H82" s="18"/>
      <c r="I82" s="18"/>
      <c r="J82" s="18"/>
      <c r="K82" s="19"/>
    </row>
    <row r="83" spans="1:11" ht="18.75">
      <c r="A83" s="228" t="s">
        <v>20</v>
      </c>
      <c r="B83" s="229"/>
      <c r="C83" s="229"/>
      <c r="D83" s="229"/>
      <c r="E83" s="229"/>
      <c r="F83" s="229"/>
      <c r="G83" s="229"/>
      <c r="H83" s="229"/>
      <c r="I83" s="229"/>
      <c r="J83" s="229"/>
      <c r="K83" s="230"/>
    </row>
    <row r="84" spans="1:11" ht="18.75">
      <c r="A84" s="20"/>
      <c r="B84" s="18"/>
      <c r="C84" s="18"/>
      <c r="D84" s="18"/>
      <c r="E84" s="18"/>
      <c r="F84" s="18"/>
      <c r="G84" s="18"/>
      <c r="H84" s="18"/>
      <c r="I84" s="18"/>
      <c r="J84" s="18"/>
      <c r="K84" s="19"/>
    </row>
    <row r="85" spans="1:11" ht="13.5">
      <c r="A85" s="17"/>
      <c r="B85" s="18"/>
      <c r="C85" s="18"/>
      <c r="D85" s="18"/>
      <c r="E85" s="18"/>
      <c r="F85" s="18"/>
      <c r="G85" s="18"/>
      <c r="H85" s="18"/>
      <c r="I85" s="18"/>
      <c r="J85" s="18"/>
      <c r="K85" s="19"/>
    </row>
    <row r="86" spans="1:11" ht="13.5">
      <c r="A86" s="17" t="s">
        <v>45</v>
      </c>
      <c r="B86" s="18"/>
      <c r="C86" s="18"/>
      <c r="D86" s="18"/>
      <c r="E86" s="18"/>
      <c r="F86" s="18"/>
      <c r="G86" s="18"/>
      <c r="H86" s="18"/>
      <c r="I86" s="18"/>
      <c r="J86" s="18"/>
      <c r="K86" s="19"/>
    </row>
    <row r="87" spans="1:11" ht="30" customHeight="1">
      <c r="A87" s="93" t="s">
        <v>21</v>
      </c>
      <c r="B87" s="136" t="str">
        <f>CONCATENATE('★基礎情報入力'!D4,"　　",'★基礎情報入力'!D5)</f>
        <v>　　</v>
      </c>
      <c r="C87" s="137"/>
      <c r="D87" s="137"/>
      <c r="E87" s="137"/>
      <c r="F87" s="137"/>
      <c r="G87" s="137"/>
      <c r="H87" s="137"/>
      <c r="I87" s="137"/>
      <c r="J87" s="137"/>
      <c r="K87" s="190"/>
    </row>
    <row r="88" spans="1:11" ht="13.5">
      <c r="A88" s="17"/>
      <c r="B88" s="18"/>
      <c r="C88" s="18"/>
      <c r="D88" s="18"/>
      <c r="E88" s="18"/>
      <c r="F88" s="18"/>
      <c r="G88" s="18"/>
      <c r="H88" s="18"/>
      <c r="I88" s="18"/>
      <c r="J88" s="18"/>
      <c r="K88" s="19"/>
    </row>
    <row r="89" spans="1:11" ht="13.5">
      <c r="A89" s="17" t="s">
        <v>279</v>
      </c>
      <c r="B89" s="18"/>
      <c r="C89" s="18"/>
      <c r="D89" s="18"/>
      <c r="E89" s="18"/>
      <c r="F89" s="18"/>
      <c r="G89" s="18"/>
      <c r="H89" s="18"/>
      <c r="I89" s="18"/>
      <c r="J89" s="18"/>
      <c r="K89" s="19"/>
    </row>
    <row r="90" spans="1:11" ht="30" customHeight="1">
      <c r="A90" s="219"/>
      <c r="B90" s="220"/>
      <c r="C90" s="18" t="s">
        <v>25</v>
      </c>
      <c r="D90" s="18"/>
      <c r="E90" s="18"/>
      <c r="F90" s="18"/>
      <c r="G90" s="18"/>
      <c r="H90" s="18"/>
      <c r="I90" s="18"/>
      <c r="J90" s="18"/>
      <c r="K90" s="19"/>
    </row>
    <row r="91" spans="1:11" ht="13.5">
      <c r="A91" s="17"/>
      <c r="B91" s="18"/>
      <c r="C91" s="18"/>
      <c r="D91" s="18"/>
      <c r="E91" s="18"/>
      <c r="F91" s="18"/>
      <c r="G91" s="18"/>
      <c r="H91" s="18"/>
      <c r="I91" s="18"/>
      <c r="J91" s="18"/>
      <c r="K91" s="19"/>
    </row>
    <row r="92" spans="1:11" ht="13.5">
      <c r="A92" s="17" t="s">
        <v>23</v>
      </c>
      <c r="B92" s="18"/>
      <c r="C92" s="18"/>
      <c r="D92" s="18"/>
      <c r="E92" s="18"/>
      <c r="F92" s="18"/>
      <c r="G92" s="18"/>
      <c r="H92" s="18"/>
      <c r="I92" s="18"/>
      <c r="J92" s="18"/>
      <c r="K92" s="19"/>
    </row>
    <row r="93" spans="1:11" ht="30" customHeight="1">
      <c r="A93" s="94" t="s">
        <v>24</v>
      </c>
      <c r="B93" s="221">
        <f>'★基礎情報入力'!L28</f>
        <v>0</v>
      </c>
      <c r="C93" s="222"/>
      <c r="D93" s="222"/>
      <c r="E93" s="222"/>
      <c r="F93" s="222"/>
      <c r="G93" s="222"/>
      <c r="H93" s="222"/>
      <c r="I93" s="222"/>
      <c r="J93" s="222"/>
      <c r="K93" s="223"/>
    </row>
    <row r="94" spans="1:11" ht="24.75" customHeight="1">
      <c r="A94" s="146" t="s">
        <v>43</v>
      </c>
      <c r="B94" s="221">
        <f>'★基礎情報入力'!L29</f>
        <v>0</v>
      </c>
      <c r="C94" s="222"/>
      <c r="D94" s="222"/>
      <c r="E94" s="222"/>
      <c r="F94" s="222"/>
      <c r="G94" s="222"/>
      <c r="H94" s="222"/>
      <c r="I94" s="222"/>
      <c r="J94" s="222"/>
      <c r="K94" s="223"/>
    </row>
    <row r="95" spans="1:11" ht="39.75" customHeight="1">
      <c r="A95" s="224"/>
      <c r="B95" s="225">
        <f>CONCATENATE('★基礎情報入力'!L30,'★基礎情報入力'!L31,'★基礎情報入力'!L32)</f>
      </c>
      <c r="C95" s="226"/>
      <c r="D95" s="226"/>
      <c r="E95" s="226"/>
      <c r="F95" s="226"/>
      <c r="G95" s="226"/>
      <c r="H95" s="226"/>
      <c r="I95" s="226"/>
      <c r="J95" s="226"/>
      <c r="K95" s="227"/>
    </row>
    <row r="96" spans="1:11" ht="30" customHeight="1">
      <c r="A96" s="94" t="s">
        <v>26</v>
      </c>
      <c r="B96" s="207">
        <f>B95</f>
      </c>
      <c r="C96" s="208"/>
      <c r="D96" s="208"/>
      <c r="E96" s="208"/>
      <c r="F96" s="208"/>
      <c r="G96" s="208"/>
      <c r="H96" s="208"/>
      <c r="I96" s="208"/>
      <c r="J96" s="208"/>
      <c r="K96" s="209"/>
    </row>
    <row r="97" spans="1:11" ht="13.5">
      <c r="A97" s="17" t="s">
        <v>27</v>
      </c>
      <c r="B97" s="18"/>
      <c r="C97" s="18"/>
      <c r="D97" s="18"/>
      <c r="E97" s="18"/>
      <c r="F97" s="18"/>
      <c r="G97" s="18"/>
      <c r="H97" s="18"/>
      <c r="I97" s="18"/>
      <c r="J97" s="18"/>
      <c r="K97" s="19"/>
    </row>
    <row r="98" spans="1:11" ht="13.5">
      <c r="A98" s="17"/>
      <c r="B98" s="18"/>
      <c r="C98" s="18"/>
      <c r="D98" s="18"/>
      <c r="E98" s="18"/>
      <c r="F98" s="18"/>
      <c r="G98" s="18"/>
      <c r="H98" s="18"/>
      <c r="I98" s="18"/>
      <c r="J98" s="18"/>
      <c r="K98" s="19"/>
    </row>
    <row r="99" spans="1:11" ht="39.75" customHeight="1">
      <c r="A99" s="94" t="s">
        <v>28</v>
      </c>
      <c r="B99" s="210"/>
      <c r="C99" s="211"/>
      <c r="D99" s="211"/>
      <c r="E99" s="211"/>
      <c r="F99" s="211"/>
      <c r="G99" s="211"/>
      <c r="H99" s="211"/>
      <c r="I99" s="211"/>
      <c r="J99" s="211"/>
      <c r="K99" s="212"/>
    </row>
    <row r="100" spans="1:11" ht="30" customHeight="1">
      <c r="A100" s="8" t="s">
        <v>29</v>
      </c>
      <c r="B100" s="213" t="s">
        <v>46</v>
      </c>
      <c r="C100" s="214"/>
      <c r="D100" s="214"/>
      <c r="E100" s="214"/>
      <c r="F100" s="96" t="s">
        <v>49</v>
      </c>
      <c r="G100" s="95"/>
      <c r="H100" s="96" t="s">
        <v>47</v>
      </c>
      <c r="I100" s="95"/>
      <c r="J100" s="10" t="s">
        <v>48</v>
      </c>
      <c r="K100" s="11"/>
    </row>
    <row r="101" spans="1:11" ht="30" customHeight="1">
      <c r="A101" s="8" t="s">
        <v>30</v>
      </c>
      <c r="B101" s="215">
        <f>'★基礎情報入力'!L33</f>
        <v>0</v>
      </c>
      <c r="C101" s="216"/>
      <c r="D101" s="9" t="s">
        <v>31</v>
      </c>
      <c r="E101" s="9"/>
      <c r="F101" s="9"/>
      <c r="G101" s="9"/>
      <c r="H101" s="9"/>
      <c r="I101" s="9"/>
      <c r="J101" s="9"/>
      <c r="K101" s="6"/>
    </row>
    <row r="102" spans="1:11" ht="30" customHeight="1">
      <c r="A102" s="93" t="s">
        <v>44</v>
      </c>
      <c r="B102" s="217" t="s">
        <v>53</v>
      </c>
      <c r="C102" s="218"/>
      <c r="D102" s="9" t="s">
        <v>32</v>
      </c>
      <c r="E102" s="9"/>
      <c r="F102" s="9"/>
      <c r="G102" s="9"/>
      <c r="H102" s="9"/>
      <c r="I102" s="9"/>
      <c r="J102" s="9"/>
      <c r="K102" s="6"/>
    </row>
    <row r="103" spans="1:11" ht="13.5">
      <c r="A103" s="17"/>
      <c r="B103" s="18"/>
      <c r="C103" s="18"/>
      <c r="D103" s="18"/>
      <c r="E103" s="18"/>
      <c r="F103" s="18"/>
      <c r="G103" s="18"/>
      <c r="H103" s="18"/>
      <c r="I103" s="18"/>
      <c r="J103" s="18"/>
      <c r="K103" s="19"/>
    </row>
    <row r="104" spans="1:11" ht="13.5">
      <c r="A104" s="17" t="s">
        <v>33</v>
      </c>
      <c r="B104" s="18"/>
      <c r="C104" s="18"/>
      <c r="D104" s="18"/>
      <c r="E104" s="18"/>
      <c r="F104" s="18"/>
      <c r="G104" s="18"/>
      <c r="H104" s="18"/>
      <c r="I104" s="18"/>
      <c r="J104" s="18"/>
      <c r="K104" s="19"/>
    </row>
    <row r="105" spans="1:11" ht="19.5" customHeight="1">
      <c r="A105" s="182" t="s">
        <v>34</v>
      </c>
      <c r="B105" s="182"/>
      <c r="C105" s="182"/>
      <c r="D105" s="182"/>
      <c r="E105" s="182" t="s">
        <v>51</v>
      </c>
      <c r="F105" s="182"/>
      <c r="G105" s="182"/>
      <c r="H105" s="182"/>
      <c r="I105" s="182" t="s">
        <v>52</v>
      </c>
      <c r="J105" s="182"/>
      <c r="K105" s="182"/>
    </row>
    <row r="106" spans="1:11" ht="30" customHeight="1">
      <c r="A106" s="148" t="s">
        <v>212</v>
      </c>
      <c r="B106" s="195"/>
      <c r="C106" s="195"/>
      <c r="D106" s="196"/>
      <c r="E106" s="203">
        <f>'様式3-1-2（設計・要緊急安全確認）'!D12</f>
        <v>0</v>
      </c>
      <c r="F106" s="204"/>
      <c r="G106" s="205"/>
      <c r="H106" s="13" t="s">
        <v>50</v>
      </c>
      <c r="I106" s="206"/>
      <c r="J106" s="206"/>
      <c r="K106" s="206"/>
    </row>
    <row r="107" spans="1:11" ht="30" customHeight="1" hidden="1">
      <c r="A107" s="202"/>
      <c r="B107" s="202"/>
      <c r="C107" s="202"/>
      <c r="D107" s="202"/>
      <c r="E107" s="203"/>
      <c r="F107" s="204"/>
      <c r="G107" s="205"/>
      <c r="H107" s="13"/>
      <c r="I107" s="206"/>
      <c r="J107" s="206"/>
      <c r="K107" s="206"/>
    </row>
    <row r="108" spans="1:11" ht="30" customHeight="1" hidden="1">
      <c r="A108" s="202"/>
      <c r="B108" s="202"/>
      <c r="C108" s="202"/>
      <c r="D108" s="202"/>
      <c r="E108" s="203"/>
      <c r="F108" s="204"/>
      <c r="G108" s="205"/>
      <c r="H108" s="13"/>
      <c r="I108" s="206"/>
      <c r="J108" s="206"/>
      <c r="K108" s="206"/>
    </row>
    <row r="109" spans="1:11" ht="30" customHeight="1">
      <c r="A109" s="202" t="s">
        <v>213</v>
      </c>
      <c r="B109" s="202"/>
      <c r="C109" s="202"/>
      <c r="D109" s="202"/>
      <c r="E109" s="203">
        <f>'様式3-1-2（設計・要緊急安全確認）'!V12</f>
      </c>
      <c r="F109" s="204"/>
      <c r="G109" s="205"/>
      <c r="H109" s="13" t="s">
        <v>50</v>
      </c>
      <c r="I109" s="206"/>
      <c r="J109" s="206"/>
      <c r="K109" s="206"/>
    </row>
    <row r="110" spans="1:11" ht="13.5">
      <c r="A110" s="17" t="s">
        <v>38</v>
      </c>
      <c r="B110" s="18"/>
      <c r="C110" s="18"/>
      <c r="D110" s="18"/>
      <c r="E110" s="18"/>
      <c r="F110" s="18"/>
      <c r="G110" s="18"/>
      <c r="H110" s="18"/>
      <c r="I110" s="18"/>
      <c r="J110" s="18"/>
      <c r="K110" s="19"/>
    </row>
    <row r="111" spans="1:11" ht="13.5">
      <c r="A111" s="17"/>
      <c r="B111" s="18"/>
      <c r="C111" s="18"/>
      <c r="D111" s="18"/>
      <c r="E111" s="18"/>
      <c r="F111" s="18"/>
      <c r="G111" s="18"/>
      <c r="H111" s="18"/>
      <c r="I111" s="18"/>
      <c r="J111" s="18"/>
      <c r="K111" s="19"/>
    </row>
    <row r="112" spans="1:11" ht="13.5" hidden="1">
      <c r="A112" s="17"/>
      <c r="B112" s="18"/>
      <c r="C112" s="18"/>
      <c r="D112" s="18"/>
      <c r="E112" s="18"/>
      <c r="F112" s="18"/>
      <c r="G112" s="18"/>
      <c r="H112" s="18"/>
      <c r="I112" s="18"/>
      <c r="J112" s="18"/>
      <c r="K112" s="19"/>
    </row>
    <row r="113" spans="1:11" ht="19.5" customHeight="1" hidden="1">
      <c r="A113" s="231"/>
      <c r="B113" s="232"/>
      <c r="C113" s="232"/>
      <c r="D113" s="232"/>
      <c r="E113" s="233"/>
      <c r="F113" s="233"/>
      <c r="G113" s="233"/>
      <c r="H113" s="233"/>
      <c r="I113" s="233"/>
      <c r="J113" s="233"/>
      <c r="K113" s="19"/>
    </row>
    <row r="114" spans="1:11" ht="19.5" customHeight="1" hidden="1">
      <c r="A114" s="231"/>
      <c r="B114" s="232"/>
      <c r="C114" s="232"/>
      <c r="D114" s="232"/>
      <c r="E114" s="233"/>
      <c r="F114" s="233"/>
      <c r="G114" s="233"/>
      <c r="H114" s="233"/>
      <c r="I114" s="233"/>
      <c r="J114" s="233"/>
      <c r="K114" s="19"/>
    </row>
    <row r="115" spans="1:11" ht="39.75" customHeight="1" hidden="1">
      <c r="A115" s="234"/>
      <c r="B115" s="235"/>
      <c r="C115" s="235"/>
      <c r="D115" s="235"/>
      <c r="E115" s="233"/>
      <c r="F115" s="233"/>
      <c r="G115" s="233"/>
      <c r="H115" s="233"/>
      <c r="I115" s="233"/>
      <c r="J115" s="233"/>
      <c r="K115" s="19"/>
    </row>
    <row r="116" spans="1:11" ht="13.5">
      <c r="A116" s="21"/>
      <c r="B116" s="22"/>
      <c r="C116" s="22"/>
      <c r="D116" s="22"/>
      <c r="E116" s="22"/>
      <c r="F116" s="22"/>
      <c r="G116" s="22"/>
      <c r="H116" s="22"/>
      <c r="I116" s="22"/>
      <c r="J116" s="22"/>
      <c r="K116" s="23"/>
    </row>
    <row r="118" spans="1:11" ht="13.5">
      <c r="A118" s="14" t="s">
        <v>211</v>
      </c>
      <c r="B118" s="15"/>
      <c r="C118" s="15"/>
      <c r="D118" s="15"/>
      <c r="E118" s="15"/>
      <c r="F118" s="15"/>
      <c r="G118" s="15"/>
      <c r="H118" s="15"/>
      <c r="I118" s="15"/>
      <c r="J118" s="15"/>
      <c r="K118" s="16"/>
    </row>
    <row r="119" spans="1:11" ht="13.5">
      <c r="A119" s="17"/>
      <c r="B119" s="18"/>
      <c r="C119" s="18"/>
      <c r="D119" s="18"/>
      <c r="E119" s="18"/>
      <c r="F119" s="18"/>
      <c r="G119" s="18"/>
      <c r="H119" s="18"/>
      <c r="I119" s="18"/>
      <c r="J119" s="18"/>
      <c r="K119" s="19"/>
    </row>
    <row r="120" spans="1:11" ht="13.5">
      <c r="A120" s="17"/>
      <c r="B120" s="18"/>
      <c r="C120" s="18"/>
      <c r="D120" s="18"/>
      <c r="E120" s="18"/>
      <c r="F120" s="18"/>
      <c r="G120" s="18"/>
      <c r="H120" s="18"/>
      <c r="I120" s="18"/>
      <c r="J120" s="18"/>
      <c r="K120" s="19"/>
    </row>
    <row r="121" spans="1:11" ht="13.5">
      <c r="A121" s="17"/>
      <c r="B121" s="18"/>
      <c r="C121" s="18"/>
      <c r="D121" s="18"/>
      <c r="E121" s="18"/>
      <c r="F121" s="18"/>
      <c r="G121" s="18"/>
      <c r="H121" s="18"/>
      <c r="I121" s="18"/>
      <c r="J121" s="18"/>
      <c r="K121" s="19"/>
    </row>
    <row r="122" spans="1:11" ht="18.75">
      <c r="A122" s="228" t="s">
        <v>20</v>
      </c>
      <c r="B122" s="229"/>
      <c r="C122" s="229"/>
      <c r="D122" s="229"/>
      <c r="E122" s="229"/>
      <c r="F122" s="229"/>
      <c r="G122" s="229"/>
      <c r="H122" s="229"/>
      <c r="I122" s="229"/>
      <c r="J122" s="229"/>
      <c r="K122" s="230"/>
    </row>
    <row r="123" spans="1:11" ht="18.75">
      <c r="A123" s="20"/>
      <c r="B123" s="18"/>
      <c r="C123" s="18"/>
      <c r="D123" s="18"/>
      <c r="E123" s="18"/>
      <c r="F123" s="18"/>
      <c r="G123" s="18"/>
      <c r="H123" s="18"/>
      <c r="I123" s="18"/>
      <c r="J123" s="18"/>
      <c r="K123" s="19"/>
    </row>
    <row r="124" spans="1:11" ht="13.5">
      <c r="A124" s="17"/>
      <c r="B124" s="18"/>
      <c r="C124" s="18"/>
      <c r="D124" s="18"/>
      <c r="E124" s="18"/>
      <c r="F124" s="18"/>
      <c r="G124" s="18"/>
      <c r="H124" s="18"/>
      <c r="I124" s="18"/>
      <c r="J124" s="18"/>
      <c r="K124" s="19"/>
    </row>
    <row r="125" spans="1:11" ht="13.5">
      <c r="A125" s="17" t="s">
        <v>45</v>
      </c>
      <c r="B125" s="18"/>
      <c r="C125" s="18"/>
      <c r="D125" s="18"/>
      <c r="E125" s="18"/>
      <c r="F125" s="18"/>
      <c r="G125" s="18"/>
      <c r="H125" s="18"/>
      <c r="I125" s="18"/>
      <c r="J125" s="18"/>
      <c r="K125" s="19"/>
    </row>
    <row r="126" spans="1:11" ht="30" customHeight="1">
      <c r="A126" s="93" t="s">
        <v>21</v>
      </c>
      <c r="B126" s="136" t="str">
        <f>CONCATENATE('★基礎情報入力'!D4,"　　",'★基礎情報入力'!D5)</f>
        <v>　　</v>
      </c>
      <c r="C126" s="137"/>
      <c r="D126" s="137"/>
      <c r="E126" s="137"/>
      <c r="F126" s="137"/>
      <c r="G126" s="137"/>
      <c r="H126" s="137"/>
      <c r="I126" s="137"/>
      <c r="J126" s="137"/>
      <c r="K126" s="190"/>
    </row>
    <row r="127" spans="1:11" ht="13.5">
      <c r="A127" s="17"/>
      <c r="B127" s="18"/>
      <c r="C127" s="18"/>
      <c r="D127" s="18"/>
      <c r="E127" s="18"/>
      <c r="F127" s="18"/>
      <c r="G127" s="18"/>
      <c r="H127" s="18"/>
      <c r="I127" s="18"/>
      <c r="J127" s="18"/>
      <c r="K127" s="19"/>
    </row>
    <row r="128" spans="1:11" ht="13.5">
      <c r="A128" s="17" t="s">
        <v>279</v>
      </c>
      <c r="B128" s="18"/>
      <c r="C128" s="18"/>
      <c r="D128" s="18"/>
      <c r="E128" s="18"/>
      <c r="F128" s="18"/>
      <c r="G128" s="18"/>
      <c r="H128" s="18"/>
      <c r="I128" s="18"/>
      <c r="J128" s="18"/>
      <c r="K128" s="19"/>
    </row>
    <row r="129" spans="1:11" ht="30" customHeight="1">
      <c r="A129" s="219"/>
      <c r="B129" s="220"/>
      <c r="C129" s="18" t="s">
        <v>25</v>
      </c>
      <c r="D129" s="18"/>
      <c r="E129" s="18"/>
      <c r="F129" s="18"/>
      <c r="G129" s="18"/>
      <c r="H129" s="18"/>
      <c r="I129" s="18"/>
      <c r="J129" s="18"/>
      <c r="K129" s="19"/>
    </row>
    <row r="130" spans="1:11" ht="13.5">
      <c r="A130" s="17"/>
      <c r="B130" s="18"/>
      <c r="C130" s="18"/>
      <c r="D130" s="18"/>
      <c r="E130" s="18"/>
      <c r="F130" s="18"/>
      <c r="G130" s="18"/>
      <c r="H130" s="18"/>
      <c r="I130" s="18"/>
      <c r="J130" s="18"/>
      <c r="K130" s="19"/>
    </row>
    <row r="131" spans="1:11" ht="13.5">
      <c r="A131" s="17" t="s">
        <v>23</v>
      </c>
      <c r="B131" s="18"/>
      <c r="C131" s="18"/>
      <c r="D131" s="18"/>
      <c r="E131" s="18"/>
      <c r="F131" s="18"/>
      <c r="G131" s="18"/>
      <c r="H131" s="18"/>
      <c r="I131" s="18"/>
      <c r="J131" s="18"/>
      <c r="K131" s="19"/>
    </row>
    <row r="132" spans="1:11" ht="30" customHeight="1">
      <c r="A132" s="94" t="s">
        <v>24</v>
      </c>
      <c r="B132" s="221">
        <f>'★基礎情報入力'!L37</f>
        <v>0</v>
      </c>
      <c r="C132" s="222"/>
      <c r="D132" s="222"/>
      <c r="E132" s="222"/>
      <c r="F132" s="222"/>
      <c r="G132" s="222"/>
      <c r="H132" s="222"/>
      <c r="I132" s="222"/>
      <c r="J132" s="222"/>
      <c r="K132" s="223"/>
    </row>
    <row r="133" spans="1:11" ht="24.75" customHeight="1">
      <c r="A133" s="146" t="s">
        <v>43</v>
      </c>
      <c r="B133" s="221">
        <f>'★基礎情報入力'!L38</f>
        <v>0</v>
      </c>
      <c r="C133" s="222"/>
      <c r="D133" s="222"/>
      <c r="E133" s="222"/>
      <c r="F133" s="222"/>
      <c r="G133" s="222"/>
      <c r="H133" s="222"/>
      <c r="I133" s="222"/>
      <c r="J133" s="222"/>
      <c r="K133" s="223"/>
    </row>
    <row r="134" spans="1:11" ht="39.75" customHeight="1">
      <c r="A134" s="224"/>
      <c r="B134" s="225">
        <f>CONCATENATE('★基礎情報入力'!L39,'★基礎情報入力'!L40,'★基礎情報入力'!L41)</f>
      </c>
      <c r="C134" s="226"/>
      <c r="D134" s="226"/>
      <c r="E134" s="226"/>
      <c r="F134" s="226"/>
      <c r="G134" s="226"/>
      <c r="H134" s="226"/>
      <c r="I134" s="226"/>
      <c r="J134" s="226"/>
      <c r="K134" s="227"/>
    </row>
    <row r="135" spans="1:11" ht="30" customHeight="1">
      <c r="A135" s="94" t="s">
        <v>26</v>
      </c>
      <c r="B135" s="207">
        <f>B134</f>
      </c>
      <c r="C135" s="208"/>
      <c r="D135" s="208"/>
      <c r="E135" s="208"/>
      <c r="F135" s="208"/>
      <c r="G135" s="208"/>
      <c r="H135" s="208"/>
      <c r="I135" s="208"/>
      <c r="J135" s="208"/>
      <c r="K135" s="209"/>
    </row>
    <row r="136" spans="1:11" ht="13.5">
      <c r="A136" s="17" t="s">
        <v>27</v>
      </c>
      <c r="B136" s="18"/>
      <c r="C136" s="18"/>
      <c r="D136" s="18"/>
      <c r="E136" s="18"/>
      <c r="F136" s="18"/>
      <c r="G136" s="18"/>
      <c r="H136" s="18"/>
      <c r="I136" s="18"/>
      <c r="J136" s="18"/>
      <c r="K136" s="19"/>
    </row>
    <row r="137" spans="1:11" ht="13.5">
      <c r="A137" s="17"/>
      <c r="B137" s="18"/>
      <c r="C137" s="18"/>
      <c r="D137" s="18"/>
      <c r="E137" s="18"/>
      <c r="F137" s="18"/>
      <c r="G137" s="18"/>
      <c r="H137" s="18"/>
      <c r="I137" s="18"/>
      <c r="J137" s="18"/>
      <c r="K137" s="19"/>
    </row>
    <row r="138" spans="1:11" ht="39.75" customHeight="1">
      <c r="A138" s="94" t="s">
        <v>28</v>
      </c>
      <c r="B138" s="210"/>
      <c r="C138" s="211"/>
      <c r="D138" s="211"/>
      <c r="E138" s="211"/>
      <c r="F138" s="211"/>
      <c r="G138" s="211"/>
      <c r="H138" s="211"/>
      <c r="I138" s="211"/>
      <c r="J138" s="211"/>
      <c r="K138" s="212"/>
    </row>
    <row r="139" spans="1:11" ht="30" customHeight="1">
      <c r="A139" s="8" t="s">
        <v>29</v>
      </c>
      <c r="B139" s="213" t="s">
        <v>46</v>
      </c>
      <c r="C139" s="214"/>
      <c r="D139" s="214"/>
      <c r="E139" s="214"/>
      <c r="F139" s="96" t="s">
        <v>49</v>
      </c>
      <c r="G139" s="95"/>
      <c r="H139" s="96" t="s">
        <v>47</v>
      </c>
      <c r="I139" s="95"/>
      <c r="J139" s="10" t="s">
        <v>48</v>
      </c>
      <c r="K139" s="11"/>
    </row>
    <row r="140" spans="1:11" ht="30" customHeight="1">
      <c r="A140" s="8" t="s">
        <v>30</v>
      </c>
      <c r="B140" s="215">
        <f>'★基礎情報入力'!L42</f>
        <v>0</v>
      </c>
      <c r="C140" s="216"/>
      <c r="D140" s="9" t="s">
        <v>31</v>
      </c>
      <c r="E140" s="9"/>
      <c r="F140" s="9"/>
      <c r="G140" s="9"/>
      <c r="H140" s="9"/>
      <c r="I140" s="9"/>
      <c r="J140" s="9"/>
      <c r="K140" s="6"/>
    </row>
    <row r="141" spans="1:11" ht="30" customHeight="1">
      <c r="A141" s="93" t="s">
        <v>44</v>
      </c>
      <c r="B141" s="217" t="s">
        <v>53</v>
      </c>
      <c r="C141" s="218"/>
      <c r="D141" s="9" t="s">
        <v>32</v>
      </c>
      <c r="E141" s="9"/>
      <c r="F141" s="9"/>
      <c r="G141" s="9"/>
      <c r="H141" s="9"/>
      <c r="I141" s="9"/>
      <c r="J141" s="9"/>
      <c r="K141" s="6"/>
    </row>
    <row r="142" spans="1:11" ht="13.5">
      <c r="A142" s="17"/>
      <c r="B142" s="18"/>
      <c r="C142" s="18"/>
      <c r="D142" s="18"/>
      <c r="E142" s="18"/>
      <c r="F142" s="18"/>
      <c r="G142" s="18"/>
      <c r="H142" s="18"/>
      <c r="I142" s="18"/>
      <c r="J142" s="18"/>
      <c r="K142" s="19"/>
    </row>
    <row r="143" spans="1:11" ht="13.5">
      <c r="A143" s="17" t="s">
        <v>33</v>
      </c>
      <c r="B143" s="18"/>
      <c r="C143" s="18"/>
      <c r="D143" s="18"/>
      <c r="E143" s="18"/>
      <c r="F143" s="18"/>
      <c r="G143" s="18"/>
      <c r="H143" s="18"/>
      <c r="I143" s="18"/>
      <c r="J143" s="18"/>
      <c r="K143" s="19"/>
    </row>
    <row r="144" spans="1:11" ht="19.5" customHeight="1">
      <c r="A144" s="182" t="s">
        <v>34</v>
      </c>
      <c r="B144" s="182"/>
      <c r="C144" s="182"/>
      <c r="D144" s="182"/>
      <c r="E144" s="182" t="s">
        <v>51</v>
      </c>
      <c r="F144" s="182"/>
      <c r="G144" s="182"/>
      <c r="H144" s="182"/>
      <c r="I144" s="182" t="s">
        <v>52</v>
      </c>
      <c r="J144" s="182"/>
      <c r="K144" s="182"/>
    </row>
    <row r="145" spans="1:11" ht="30" customHeight="1">
      <c r="A145" s="148" t="s">
        <v>212</v>
      </c>
      <c r="B145" s="195"/>
      <c r="C145" s="195"/>
      <c r="D145" s="196"/>
      <c r="E145" s="203">
        <f>'様式3-1-2（設計・要緊急安全確認）'!D14</f>
        <v>0</v>
      </c>
      <c r="F145" s="204"/>
      <c r="G145" s="205"/>
      <c r="H145" s="13" t="s">
        <v>50</v>
      </c>
      <c r="I145" s="206"/>
      <c r="J145" s="206"/>
      <c r="K145" s="206"/>
    </row>
    <row r="146" spans="1:11" ht="30" customHeight="1" hidden="1">
      <c r="A146" s="202"/>
      <c r="B146" s="202"/>
      <c r="C146" s="202"/>
      <c r="D146" s="202"/>
      <c r="E146" s="203"/>
      <c r="F146" s="204"/>
      <c r="G146" s="205"/>
      <c r="H146" s="13"/>
      <c r="I146" s="206"/>
      <c r="J146" s="206"/>
      <c r="K146" s="206"/>
    </row>
    <row r="147" spans="1:11" ht="30" customHeight="1" hidden="1">
      <c r="A147" s="202"/>
      <c r="B147" s="202"/>
      <c r="C147" s="202"/>
      <c r="D147" s="202"/>
      <c r="E147" s="203"/>
      <c r="F147" s="204"/>
      <c r="G147" s="205"/>
      <c r="H147" s="13"/>
      <c r="I147" s="206"/>
      <c r="J147" s="206"/>
      <c r="K147" s="206"/>
    </row>
    <row r="148" spans="1:11" ht="30" customHeight="1">
      <c r="A148" s="202" t="s">
        <v>213</v>
      </c>
      <c r="B148" s="202"/>
      <c r="C148" s="202"/>
      <c r="D148" s="202"/>
      <c r="E148" s="203">
        <f>'様式3-1-2（設計・要緊急安全確認）'!V14</f>
      </c>
      <c r="F148" s="204"/>
      <c r="G148" s="205"/>
      <c r="H148" s="13" t="s">
        <v>50</v>
      </c>
      <c r="I148" s="206"/>
      <c r="J148" s="206"/>
      <c r="K148" s="206"/>
    </row>
    <row r="149" spans="1:11" ht="13.5">
      <c r="A149" s="17" t="s">
        <v>38</v>
      </c>
      <c r="B149" s="18"/>
      <c r="C149" s="18"/>
      <c r="D149" s="18"/>
      <c r="E149" s="18"/>
      <c r="F149" s="18"/>
      <c r="G149" s="18"/>
      <c r="H149" s="18"/>
      <c r="I149" s="18"/>
      <c r="J149" s="18"/>
      <c r="K149" s="19"/>
    </row>
    <row r="150" spans="1:11" ht="13.5">
      <c r="A150" s="17"/>
      <c r="B150" s="18"/>
      <c r="C150" s="18"/>
      <c r="D150" s="18"/>
      <c r="E150" s="18"/>
      <c r="F150" s="18"/>
      <c r="G150" s="18"/>
      <c r="H150" s="18"/>
      <c r="I150" s="18"/>
      <c r="J150" s="18"/>
      <c r="K150" s="19"/>
    </row>
    <row r="151" spans="1:11" ht="13.5" hidden="1">
      <c r="A151" s="17"/>
      <c r="B151" s="18"/>
      <c r="C151" s="18"/>
      <c r="D151" s="18"/>
      <c r="E151" s="18"/>
      <c r="F151" s="18"/>
      <c r="G151" s="18"/>
      <c r="H151" s="18"/>
      <c r="I151" s="18"/>
      <c r="J151" s="18"/>
      <c r="K151" s="19"/>
    </row>
    <row r="152" spans="1:11" ht="19.5" customHeight="1" hidden="1">
      <c r="A152" s="231"/>
      <c r="B152" s="232"/>
      <c r="C152" s="232"/>
      <c r="D152" s="232"/>
      <c r="E152" s="233"/>
      <c r="F152" s="233"/>
      <c r="G152" s="233"/>
      <c r="H152" s="233"/>
      <c r="I152" s="233"/>
      <c r="J152" s="233"/>
      <c r="K152" s="19"/>
    </row>
    <row r="153" spans="1:11" ht="19.5" customHeight="1" hidden="1">
      <c r="A153" s="231"/>
      <c r="B153" s="232"/>
      <c r="C153" s="232"/>
      <c r="D153" s="232"/>
      <c r="E153" s="233"/>
      <c r="F153" s="233"/>
      <c r="G153" s="233"/>
      <c r="H153" s="233"/>
      <c r="I153" s="233"/>
      <c r="J153" s="233"/>
      <c r="K153" s="19"/>
    </row>
    <row r="154" spans="1:11" ht="39.75" customHeight="1" hidden="1">
      <c r="A154" s="234"/>
      <c r="B154" s="235"/>
      <c r="C154" s="235"/>
      <c r="D154" s="235"/>
      <c r="E154" s="233"/>
      <c r="F154" s="233"/>
      <c r="G154" s="233"/>
      <c r="H154" s="233"/>
      <c r="I154" s="233"/>
      <c r="J154" s="233"/>
      <c r="K154" s="19"/>
    </row>
    <row r="155" spans="1:11" ht="13.5">
      <c r="A155" s="21"/>
      <c r="B155" s="22"/>
      <c r="C155" s="22"/>
      <c r="D155" s="22"/>
      <c r="E155" s="22"/>
      <c r="F155" s="22"/>
      <c r="G155" s="22"/>
      <c r="H155" s="22"/>
      <c r="I155" s="22"/>
      <c r="J155" s="22"/>
      <c r="K155" s="23"/>
    </row>
    <row r="156" spans="1:11" ht="13.5">
      <c r="A156" s="17"/>
      <c r="B156" s="18"/>
      <c r="C156" s="18"/>
      <c r="D156" s="18"/>
      <c r="E156" s="18"/>
      <c r="F156" s="18"/>
      <c r="G156" s="18"/>
      <c r="H156" s="18"/>
      <c r="I156" s="18"/>
      <c r="J156" s="18"/>
      <c r="K156" s="19"/>
    </row>
    <row r="157" spans="1:11" ht="13.5">
      <c r="A157" s="14" t="s">
        <v>211</v>
      </c>
      <c r="B157" s="15"/>
      <c r="C157" s="15"/>
      <c r="D157" s="15"/>
      <c r="E157" s="15"/>
      <c r="F157" s="15"/>
      <c r="G157" s="15"/>
      <c r="H157" s="15"/>
      <c r="I157" s="15"/>
      <c r="J157" s="15"/>
      <c r="K157" s="16"/>
    </row>
    <row r="158" spans="1:11" ht="13.5">
      <c r="A158" s="17"/>
      <c r="B158" s="18"/>
      <c r="C158" s="18"/>
      <c r="D158" s="18"/>
      <c r="E158" s="18"/>
      <c r="F158" s="18"/>
      <c r="G158" s="18"/>
      <c r="H158" s="18"/>
      <c r="I158" s="18"/>
      <c r="J158" s="18"/>
      <c r="K158" s="19"/>
    </row>
    <row r="159" spans="1:11" ht="13.5">
      <c r="A159" s="17"/>
      <c r="B159" s="18"/>
      <c r="C159" s="18"/>
      <c r="D159" s="18"/>
      <c r="E159" s="18"/>
      <c r="F159" s="18"/>
      <c r="G159" s="18"/>
      <c r="H159" s="18"/>
      <c r="I159" s="18"/>
      <c r="J159" s="18"/>
      <c r="K159" s="19"/>
    </row>
    <row r="160" spans="1:11" ht="13.5">
      <c r="A160" s="17"/>
      <c r="B160" s="18"/>
      <c r="C160" s="18"/>
      <c r="D160" s="18"/>
      <c r="E160" s="18"/>
      <c r="F160" s="18"/>
      <c r="G160" s="18"/>
      <c r="H160" s="18"/>
      <c r="I160" s="18"/>
      <c r="J160" s="18"/>
      <c r="K160" s="19"/>
    </row>
    <row r="161" spans="1:11" ht="18.75">
      <c r="A161" s="228" t="s">
        <v>20</v>
      </c>
      <c r="B161" s="229"/>
      <c r="C161" s="229"/>
      <c r="D161" s="229"/>
      <c r="E161" s="229"/>
      <c r="F161" s="229"/>
      <c r="G161" s="229"/>
      <c r="H161" s="229"/>
      <c r="I161" s="229"/>
      <c r="J161" s="229"/>
      <c r="K161" s="230"/>
    </row>
    <row r="162" spans="1:11" ht="18.75">
      <c r="A162" s="20"/>
      <c r="B162" s="18"/>
      <c r="C162" s="18"/>
      <c r="D162" s="18"/>
      <c r="E162" s="18"/>
      <c r="F162" s="18"/>
      <c r="G162" s="18"/>
      <c r="H162" s="18"/>
      <c r="I162" s="18"/>
      <c r="J162" s="18"/>
      <c r="K162" s="19"/>
    </row>
    <row r="163" spans="1:11" ht="13.5">
      <c r="A163" s="17"/>
      <c r="B163" s="18"/>
      <c r="C163" s="18"/>
      <c r="D163" s="18"/>
      <c r="E163" s="18"/>
      <c r="F163" s="18"/>
      <c r="G163" s="18"/>
      <c r="H163" s="18"/>
      <c r="I163" s="18"/>
      <c r="J163" s="18"/>
      <c r="K163" s="19"/>
    </row>
    <row r="164" spans="1:11" ht="13.5">
      <c r="A164" s="17" t="s">
        <v>45</v>
      </c>
      <c r="B164" s="18"/>
      <c r="C164" s="18"/>
      <c r="D164" s="18"/>
      <c r="E164" s="18"/>
      <c r="F164" s="18"/>
      <c r="G164" s="18"/>
      <c r="H164" s="18"/>
      <c r="I164" s="18"/>
      <c r="J164" s="18"/>
      <c r="K164" s="19"/>
    </row>
    <row r="165" spans="1:11" ht="30" customHeight="1">
      <c r="A165" s="93" t="s">
        <v>21</v>
      </c>
      <c r="B165" s="136" t="str">
        <f>CONCATENATE('★基礎情報入力'!D4,"　　",'★基礎情報入力'!D5)</f>
        <v>　　</v>
      </c>
      <c r="C165" s="137"/>
      <c r="D165" s="137"/>
      <c r="E165" s="137"/>
      <c r="F165" s="137"/>
      <c r="G165" s="137"/>
      <c r="H165" s="137"/>
      <c r="I165" s="137"/>
      <c r="J165" s="137"/>
      <c r="K165" s="190"/>
    </row>
    <row r="166" spans="1:11" ht="13.5">
      <c r="A166" s="17"/>
      <c r="B166" s="18"/>
      <c r="C166" s="18"/>
      <c r="D166" s="18"/>
      <c r="E166" s="18"/>
      <c r="F166" s="18"/>
      <c r="G166" s="18"/>
      <c r="H166" s="18"/>
      <c r="I166" s="18"/>
      <c r="J166" s="18"/>
      <c r="K166" s="19"/>
    </row>
    <row r="167" spans="1:11" ht="13.5">
      <c r="A167" s="17" t="s">
        <v>279</v>
      </c>
      <c r="B167" s="18"/>
      <c r="C167" s="18"/>
      <c r="D167" s="18"/>
      <c r="E167" s="18"/>
      <c r="F167" s="18"/>
      <c r="G167" s="18"/>
      <c r="H167" s="18"/>
      <c r="I167" s="18"/>
      <c r="J167" s="18"/>
      <c r="K167" s="19"/>
    </row>
    <row r="168" spans="1:11" ht="30" customHeight="1">
      <c r="A168" s="219"/>
      <c r="B168" s="220"/>
      <c r="C168" s="18" t="s">
        <v>25</v>
      </c>
      <c r="D168" s="18"/>
      <c r="E168" s="18"/>
      <c r="F168" s="18"/>
      <c r="G168" s="18"/>
      <c r="H168" s="18"/>
      <c r="I168" s="18"/>
      <c r="J168" s="18"/>
      <c r="K168" s="19"/>
    </row>
    <row r="169" spans="1:11" ht="13.5">
      <c r="A169" s="17"/>
      <c r="B169" s="18"/>
      <c r="C169" s="18"/>
      <c r="D169" s="18"/>
      <c r="E169" s="18"/>
      <c r="F169" s="18"/>
      <c r="G169" s="18"/>
      <c r="H169" s="18"/>
      <c r="I169" s="18"/>
      <c r="J169" s="18"/>
      <c r="K169" s="19"/>
    </row>
    <row r="170" spans="1:11" ht="13.5">
      <c r="A170" s="17" t="s">
        <v>23</v>
      </c>
      <c r="B170" s="18"/>
      <c r="C170" s="18"/>
      <c r="D170" s="18"/>
      <c r="E170" s="18"/>
      <c r="F170" s="18"/>
      <c r="G170" s="18"/>
      <c r="H170" s="18"/>
      <c r="I170" s="18"/>
      <c r="J170" s="18"/>
      <c r="K170" s="19"/>
    </row>
    <row r="171" spans="1:11" ht="30" customHeight="1">
      <c r="A171" s="94" t="s">
        <v>24</v>
      </c>
      <c r="B171" s="221">
        <f>'★基礎情報入力'!L46</f>
        <v>0</v>
      </c>
      <c r="C171" s="222"/>
      <c r="D171" s="222"/>
      <c r="E171" s="222"/>
      <c r="F171" s="222"/>
      <c r="G171" s="222"/>
      <c r="H171" s="222"/>
      <c r="I171" s="222"/>
      <c r="J171" s="222"/>
      <c r="K171" s="223"/>
    </row>
    <row r="172" spans="1:11" ht="24.75" customHeight="1">
      <c r="A172" s="146" t="s">
        <v>43</v>
      </c>
      <c r="B172" s="221">
        <f>'★基礎情報入力'!L47</f>
        <v>0</v>
      </c>
      <c r="C172" s="222"/>
      <c r="D172" s="222"/>
      <c r="E172" s="222"/>
      <c r="F172" s="222"/>
      <c r="G172" s="222"/>
      <c r="H172" s="222"/>
      <c r="I172" s="222"/>
      <c r="J172" s="222"/>
      <c r="K172" s="223"/>
    </row>
    <row r="173" spans="1:11" ht="39.75" customHeight="1">
      <c r="A173" s="224"/>
      <c r="B173" s="225">
        <f>CONCATENATE('★基礎情報入力'!L48,'★基礎情報入力'!L49,'★基礎情報入力'!L50)</f>
      </c>
      <c r="C173" s="226"/>
      <c r="D173" s="226"/>
      <c r="E173" s="226"/>
      <c r="F173" s="226"/>
      <c r="G173" s="226"/>
      <c r="H173" s="226"/>
      <c r="I173" s="226"/>
      <c r="J173" s="226"/>
      <c r="K173" s="227"/>
    </row>
    <row r="174" spans="1:11" ht="30" customHeight="1">
      <c r="A174" s="94" t="s">
        <v>26</v>
      </c>
      <c r="B174" s="207">
        <f>B173</f>
      </c>
      <c r="C174" s="208"/>
      <c r="D174" s="208"/>
      <c r="E174" s="208"/>
      <c r="F174" s="208"/>
      <c r="G174" s="208"/>
      <c r="H174" s="208"/>
      <c r="I174" s="208"/>
      <c r="J174" s="208"/>
      <c r="K174" s="209"/>
    </row>
    <row r="175" spans="1:11" ht="13.5">
      <c r="A175" s="17" t="s">
        <v>27</v>
      </c>
      <c r="B175" s="18"/>
      <c r="C175" s="18"/>
      <c r="D175" s="18"/>
      <c r="E175" s="18"/>
      <c r="F175" s="18"/>
      <c r="G175" s="18"/>
      <c r="H175" s="18"/>
      <c r="I175" s="18"/>
      <c r="J175" s="18"/>
      <c r="K175" s="19"/>
    </row>
    <row r="176" spans="1:11" ht="13.5">
      <c r="A176" s="17"/>
      <c r="B176" s="18"/>
      <c r="C176" s="18"/>
      <c r="D176" s="18"/>
      <c r="E176" s="18"/>
      <c r="F176" s="18"/>
      <c r="G176" s="18"/>
      <c r="H176" s="18"/>
      <c r="I176" s="18"/>
      <c r="J176" s="18"/>
      <c r="K176" s="19"/>
    </row>
    <row r="177" spans="1:11" ht="39.75" customHeight="1">
      <c r="A177" s="94" t="s">
        <v>28</v>
      </c>
      <c r="B177" s="210"/>
      <c r="C177" s="211"/>
      <c r="D177" s="211"/>
      <c r="E177" s="211"/>
      <c r="F177" s="211"/>
      <c r="G177" s="211"/>
      <c r="H177" s="211"/>
      <c r="I177" s="211"/>
      <c r="J177" s="211"/>
      <c r="K177" s="212"/>
    </row>
    <row r="178" spans="1:11" ht="30" customHeight="1">
      <c r="A178" s="8" t="s">
        <v>29</v>
      </c>
      <c r="B178" s="213" t="s">
        <v>46</v>
      </c>
      <c r="C178" s="214"/>
      <c r="D178" s="214"/>
      <c r="E178" s="214"/>
      <c r="F178" s="96" t="s">
        <v>49</v>
      </c>
      <c r="G178" s="95"/>
      <c r="H178" s="96" t="s">
        <v>47</v>
      </c>
      <c r="I178" s="95"/>
      <c r="J178" s="10" t="s">
        <v>48</v>
      </c>
      <c r="K178" s="11"/>
    </row>
    <row r="179" spans="1:11" ht="30" customHeight="1">
      <c r="A179" s="8" t="s">
        <v>30</v>
      </c>
      <c r="B179" s="215">
        <f>'★基礎情報入力'!L51</f>
        <v>0</v>
      </c>
      <c r="C179" s="216"/>
      <c r="D179" s="9" t="s">
        <v>31</v>
      </c>
      <c r="E179" s="9"/>
      <c r="F179" s="9"/>
      <c r="G179" s="9"/>
      <c r="H179" s="9"/>
      <c r="I179" s="9"/>
      <c r="J179" s="9"/>
      <c r="K179" s="6"/>
    </row>
    <row r="180" spans="1:11" ht="30" customHeight="1">
      <c r="A180" s="93" t="s">
        <v>44</v>
      </c>
      <c r="B180" s="217" t="s">
        <v>53</v>
      </c>
      <c r="C180" s="218"/>
      <c r="D180" s="9" t="s">
        <v>32</v>
      </c>
      <c r="E180" s="9"/>
      <c r="F180" s="9"/>
      <c r="G180" s="9"/>
      <c r="H180" s="9"/>
      <c r="I180" s="9"/>
      <c r="J180" s="9"/>
      <c r="K180" s="6"/>
    </row>
    <row r="181" spans="1:11" ht="13.5">
      <c r="A181" s="17"/>
      <c r="B181" s="18"/>
      <c r="C181" s="18"/>
      <c r="D181" s="18"/>
      <c r="E181" s="18"/>
      <c r="F181" s="18"/>
      <c r="G181" s="18"/>
      <c r="H181" s="18"/>
      <c r="I181" s="18"/>
      <c r="J181" s="18"/>
      <c r="K181" s="19"/>
    </row>
    <row r="182" spans="1:11" ht="13.5">
      <c r="A182" s="17" t="s">
        <v>33</v>
      </c>
      <c r="B182" s="18"/>
      <c r="C182" s="18"/>
      <c r="D182" s="18"/>
      <c r="E182" s="18"/>
      <c r="F182" s="18"/>
      <c r="G182" s="18"/>
      <c r="H182" s="18"/>
      <c r="I182" s="18"/>
      <c r="J182" s="18"/>
      <c r="K182" s="19"/>
    </row>
    <row r="183" spans="1:11" ht="19.5" customHeight="1">
      <c r="A183" s="182" t="s">
        <v>34</v>
      </c>
      <c r="B183" s="182"/>
      <c r="C183" s="182"/>
      <c r="D183" s="182"/>
      <c r="E183" s="182" t="s">
        <v>51</v>
      </c>
      <c r="F183" s="182"/>
      <c r="G183" s="182"/>
      <c r="H183" s="182"/>
      <c r="I183" s="182" t="s">
        <v>52</v>
      </c>
      <c r="J183" s="182"/>
      <c r="K183" s="182"/>
    </row>
    <row r="184" spans="1:11" ht="30" customHeight="1">
      <c r="A184" s="148" t="s">
        <v>212</v>
      </c>
      <c r="B184" s="195"/>
      <c r="C184" s="195"/>
      <c r="D184" s="196"/>
      <c r="E184" s="203">
        <f>'様式3-1-2（設計・要緊急安全確認）'!D16</f>
        <v>0</v>
      </c>
      <c r="F184" s="204"/>
      <c r="G184" s="205"/>
      <c r="H184" s="13" t="s">
        <v>50</v>
      </c>
      <c r="I184" s="236"/>
      <c r="J184" s="237"/>
      <c r="K184" s="238"/>
    </row>
    <row r="185" spans="1:11" ht="30" customHeight="1" hidden="1">
      <c r="A185" s="202"/>
      <c r="B185" s="202"/>
      <c r="C185" s="202"/>
      <c r="D185" s="202"/>
      <c r="E185" s="203"/>
      <c r="F185" s="204"/>
      <c r="G185" s="205"/>
      <c r="H185" s="13"/>
      <c r="I185" s="236"/>
      <c r="J185" s="237"/>
      <c r="K185" s="238"/>
    </row>
    <row r="186" spans="1:11" ht="30" customHeight="1" hidden="1">
      <c r="A186" s="202"/>
      <c r="B186" s="202"/>
      <c r="C186" s="202"/>
      <c r="D186" s="202"/>
      <c r="E186" s="203"/>
      <c r="F186" s="204"/>
      <c r="G186" s="205"/>
      <c r="H186" s="13"/>
      <c r="I186" s="236"/>
      <c r="J186" s="237"/>
      <c r="K186" s="238"/>
    </row>
    <row r="187" spans="1:11" ht="30" customHeight="1">
      <c r="A187" s="202" t="s">
        <v>213</v>
      </c>
      <c r="B187" s="202"/>
      <c r="C187" s="202"/>
      <c r="D187" s="202"/>
      <c r="E187" s="203">
        <f>'様式3-1-2（設計・要緊急安全確認）'!V16</f>
      </c>
      <c r="F187" s="204"/>
      <c r="G187" s="205"/>
      <c r="H187" s="13" t="s">
        <v>50</v>
      </c>
      <c r="I187" s="236"/>
      <c r="J187" s="237"/>
      <c r="K187" s="238"/>
    </row>
    <row r="188" spans="1:11" ht="13.5">
      <c r="A188" s="17" t="s">
        <v>38</v>
      </c>
      <c r="B188" s="18"/>
      <c r="C188" s="18"/>
      <c r="D188" s="18"/>
      <c r="E188" s="18"/>
      <c r="F188" s="18"/>
      <c r="G188" s="18"/>
      <c r="H188" s="18"/>
      <c r="I188" s="18"/>
      <c r="J188" s="18"/>
      <c r="K188" s="19"/>
    </row>
    <row r="189" spans="1:11" ht="13.5">
      <c r="A189" s="17"/>
      <c r="B189" s="18"/>
      <c r="C189" s="18"/>
      <c r="D189" s="18"/>
      <c r="E189" s="18"/>
      <c r="F189" s="18"/>
      <c r="G189" s="18"/>
      <c r="H189" s="18"/>
      <c r="I189" s="18"/>
      <c r="J189" s="18"/>
      <c r="K189" s="19"/>
    </row>
    <row r="190" spans="1:11" ht="13.5" hidden="1">
      <c r="A190" s="17"/>
      <c r="B190" s="18"/>
      <c r="C190" s="18"/>
      <c r="D190" s="18"/>
      <c r="E190" s="18"/>
      <c r="F190" s="18"/>
      <c r="G190" s="18"/>
      <c r="H190" s="18"/>
      <c r="I190" s="18"/>
      <c r="J190" s="18"/>
      <c r="K190" s="19"/>
    </row>
    <row r="191" spans="1:11" ht="19.5" customHeight="1" hidden="1">
      <c r="A191" s="231"/>
      <c r="B191" s="232"/>
      <c r="C191" s="232"/>
      <c r="D191" s="232"/>
      <c r="E191" s="233"/>
      <c r="F191" s="233"/>
      <c r="G191" s="233"/>
      <c r="H191" s="233"/>
      <c r="I191" s="233"/>
      <c r="J191" s="233"/>
      <c r="K191" s="19"/>
    </row>
    <row r="192" spans="1:11" ht="19.5" customHeight="1" hidden="1">
      <c r="A192" s="231"/>
      <c r="B192" s="232"/>
      <c r="C192" s="232"/>
      <c r="D192" s="232"/>
      <c r="E192" s="233"/>
      <c r="F192" s="233"/>
      <c r="G192" s="233"/>
      <c r="H192" s="233"/>
      <c r="I192" s="233"/>
      <c r="J192" s="233"/>
      <c r="K192" s="19"/>
    </row>
    <row r="193" spans="1:11" ht="39.75" customHeight="1" hidden="1">
      <c r="A193" s="234"/>
      <c r="B193" s="235"/>
      <c r="C193" s="235"/>
      <c r="D193" s="235"/>
      <c r="E193" s="233"/>
      <c r="F193" s="233"/>
      <c r="G193" s="233"/>
      <c r="H193" s="233"/>
      <c r="I193" s="233"/>
      <c r="J193" s="233"/>
      <c r="K193" s="19"/>
    </row>
    <row r="194" spans="1:11" ht="13.5">
      <c r="A194" s="21"/>
      <c r="B194" s="22"/>
      <c r="C194" s="22"/>
      <c r="D194" s="22"/>
      <c r="E194" s="22"/>
      <c r="F194" s="22"/>
      <c r="G194" s="22"/>
      <c r="H194" s="22"/>
      <c r="I194" s="22"/>
      <c r="J194" s="22"/>
      <c r="K194" s="23"/>
    </row>
    <row r="195" spans="1:11" ht="13.5">
      <c r="A195" s="17"/>
      <c r="B195" s="18"/>
      <c r="C195" s="18"/>
      <c r="D195" s="18"/>
      <c r="E195" s="18"/>
      <c r="F195" s="18"/>
      <c r="G195" s="18"/>
      <c r="H195" s="18"/>
      <c r="I195" s="18"/>
      <c r="J195" s="18"/>
      <c r="K195" s="19"/>
    </row>
    <row r="196" spans="1:11" ht="13.5">
      <c r="A196" s="14" t="s">
        <v>211</v>
      </c>
      <c r="B196" s="15"/>
      <c r="C196" s="15"/>
      <c r="D196" s="15"/>
      <c r="E196" s="15"/>
      <c r="F196" s="15"/>
      <c r="G196" s="15"/>
      <c r="H196" s="15"/>
      <c r="I196" s="15"/>
      <c r="J196" s="15"/>
      <c r="K196" s="16"/>
    </row>
    <row r="197" spans="1:11" ht="13.5">
      <c r="A197" s="17"/>
      <c r="B197" s="18"/>
      <c r="C197" s="18"/>
      <c r="D197" s="18"/>
      <c r="E197" s="18"/>
      <c r="F197" s="18"/>
      <c r="G197" s="18"/>
      <c r="H197" s="18"/>
      <c r="I197" s="18"/>
      <c r="J197" s="18"/>
      <c r="K197" s="19"/>
    </row>
    <row r="198" spans="1:11" ht="13.5">
      <c r="A198" s="17"/>
      <c r="B198" s="18"/>
      <c r="C198" s="18"/>
      <c r="D198" s="18"/>
      <c r="E198" s="18"/>
      <c r="F198" s="18"/>
      <c r="G198" s="18"/>
      <c r="H198" s="18"/>
      <c r="I198" s="18"/>
      <c r="J198" s="18"/>
      <c r="K198" s="19"/>
    </row>
    <row r="199" spans="1:11" ht="13.5">
      <c r="A199" s="17"/>
      <c r="B199" s="18"/>
      <c r="C199" s="18"/>
      <c r="D199" s="18"/>
      <c r="E199" s="18"/>
      <c r="F199" s="18"/>
      <c r="G199" s="18"/>
      <c r="H199" s="18"/>
      <c r="I199" s="18"/>
      <c r="J199" s="18"/>
      <c r="K199" s="19"/>
    </row>
    <row r="200" spans="1:11" ht="18.75">
      <c r="A200" s="228" t="s">
        <v>20</v>
      </c>
      <c r="B200" s="229"/>
      <c r="C200" s="229"/>
      <c r="D200" s="229"/>
      <c r="E200" s="229"/>
      <c r="F200" s="229"/>
      <c r="G200" s="229"/>
      <c r="H200" s="229"/>
      <c r="I200" s="229"/>
      <c r="J200" s="229"/>
      <c r="K200" s="230"/>
    </row>
    <row r="201" spans="1:11" ht="18.75">
      <c r="A201" s="20"/>
      <c r="B201" s="18"/>
      <c r="C201" s="18"/>
      <c r="D201" s="18"/>
      <c r="E201" s="18"/>
      <c r="F201" s="18"/>
      <c r="G201" s="18"/>
      <c r="H201" s="18"/>
      <c r="I201" s="18"/>
      <c r="J201" s="18"/>
      <c r="K201" s="19"/>
    </row>
    <row r="202" spans="1:11" ht="13.5">
      <c r="A202" s="17"/>
      <c r="B202" s="18"/>
      <c r="C202" s="18"/>
      <c r="D202" s="18"/>
      <c r="E202" s="18"/>
      <c r="F202" s="18"/>
      <c r="G202" s="18"/>
      <c r="H202" s="18"/>
      <c r="I202" s="18"/>
      <c r="J202" s="18"/>
      <c r="K202" s="19"/>
    </row>
    <row r="203" spans="1:11" ht="13.5">
      <c r="A203" s="17" t="s">
        <v>45</v>
      </c>
      <c r="B203" s="18"/>
      <c r="C203" s="18"/>
      <c r="D203" s="18"/>
      <c r="E203" s="18"/>
      <c r="F203" s="18"/>
      <c r="G203" s="18"/>
      <c r="H203" s="18"/>
      <c r="I203" s="18"/>
      <c r="J203" s="18"/>
      <c r="K203" s="19"/>
    </row>
    <row r="204" spans="1:11" ht="30" customHeight="1">
      <c r="A204" s="93" t="s">
        <v>21</v>
      </c>
      <c r="B204" s="136" t="str">
        <f>CONCATENATE('★基礎情報入力'!D4,"　　",'★基礎情報入力'!D5)</f>
        <v>　　</v>
      </c>
      <c r="C204" s="137"/>
      <c r="D204" s="137"/>
      <c r="E204" s="137"/>
      <c r="F204" s="137"/>
      <c r="G204" s="137"/>
      <c r="H204" s="137"/>
      <c r="I204" s="137"/>
      <c r="J204" s="137"/>
      <c r="K204" s="190"/>
    </row>
    <row r="205" spans="1:11" ht="13.5">
      <c r="A205" s="17"/>
      <c r="B205" s="18"/>
      <c r="C205" s="18"/>
      <c r="D205" s="18"/>
      <c r="E205" s="18"/>
      <c r="F205" s="18"/>
      <c r="G205" s="18"/>
      <c r="H205" s="18"/>
      <c r="I205" s="18"/>
      <c r="J205" s="18"/>
      <c r="K205" s="19"/>
    </row>
    <row r="206" spans="1:11" ht="13.5">
      <c r="A206" s="17" t="s">
        <v>279</v>
      </c>
      <c r="B206" s="18"/>
      <c r="C206" s="18"/>
      <c r="D206" s="18"/>
      <c r="E206" s="18"/>
      <c r="F206" s="18"/>
      <c r="G206" s="18"/>
      <c r="H206" s="18"/>
      <c r="I206" s="18"/>
      <c r="J206" s="18"/>
      <c r="K206" s="19"/>
    </row>
    <row r="207" spans="1:11" ht="30" customHeight="1">
      <c r="A207" s="219"/>
      <c r="B207" s="220"/>
      <c r="C207" s="18" t="s">
        <v>25</v>
      </c>
      <c r="D207" s="18"/>
      <c r="E207" s="18"/>
      <c r="F207" s="18"/>
      <c r="G207" s="18"/>
      <c r="H207" s="18"/>
      <c r="I207" s="18"/>
      <c r="J207" s="18"/>
      <c r="K207" s="19"/>
    </row>
    <row r="208" spans="1:11" ht="13.5">
      <c r="A208" s="17"/>
      <c r="B208" s="18"/>
      <c r="C208" s="18"/>
      <c r="D208" s="18"/>
      <c r="E208" s="18"/>
      <c r="F208" s="18"/>
      <c r="G208" s="18"/>
      <c r="H208" s="18"/>
      <c r="I208" s="18"/>
      <c r="J208" s="18"/>
      <c r="K208" s="19"/>
    </row>
    <row r="209" spans="1:11" ht="13.5">
      <c r="A209" s="17" t="s">
        <v>23</v>
      </c>
      <c r="B209" s="18"/>
      <c r="C209" s="18"/>
      <c r="D209" s="18"/>
      <c r="E209" s="18"/>
      <c r="F209" s="18"/>
      <c r="G209" s="18"/>
      <c r="H209" s="18"/>
      <c r="I209" s="18"/>
      <c r="J209" s="18"/>
      <c r="K209" s="19"/>
    </row>
    <row r="210" spans="1:11" ht="30" customHeight="1">
      <c r="A210" s="94" t="s">
        <v>24</v>
      </c>
      <c r="B210" s="221">
        <f>'★基礎情報入力'!L55</f>
        <v>0</v>
      </c>
      <c r="C210" s="222"/>
      <c r="D210" s="222"/>
      <c r="E210" s="222"/>
      <c r="F210" s="222"/>
      <c r="G210" s="222"/>
      <c r="H210" s="222"/>
      <c r="I210" s="222"/>
      <c r="J210" s="222"/>
      <c r="K210" s="223"/>
    </row>
    <row r="211" spans="1:11" ht="24.75" customHeight="1">
      <c r="A211" s="146" t="s">
        <v>43</v>
      </c>
      <c r="B211" s="221">
        <f>'★基礎情報入力'!L56</f>
        <v>0</v>
      </c>
      <c r="C211" s="222"/>
      <c r="D211" s="222"/>
      <c r="E211" s="222"/>
      <c r="F211" s="222"/>
      <c r="G211" s="222"/>
      <c r="H211" s="222"/>
      <c r="I211" s="222"/>
      <c r="J211" s="222"/>
      <c r="K211" s="223"/>
    </row>
    <row r="212" spans="1:11" ht="39.75" customHeight="1">
      <c r="A212" s="224"/>
      <c r="B212" s="225">
        <f>CONCATENATE('★基礎情報入力'!L57,'★基礎情報入力'!L58,'★基礎情報入力'!L59)</f>
      </c>
      <c r="C212" s="226"/>
      <c r="D212" s="226"/>
      <c r="E212" s="226"/>
      <c r="F212" s="226"/>
      <c r="G212" s="226"/>
      <c r="H212" s="226"/>
      <c r="I212" s="226"/>
      <c r="J212" s="226"/>
      <c r="K212" s="227"/>
    </row>
    <row r="213" spans="1:11" ht="30" customHeight="1">
      <c r="A213" s="94" t="s">
        <v>26</v>
      </c>
      <c r="B213" s="207">
        <f>B212</f>
      </c>
      <c r="C213" s="208"/>
      <c r="D213" s="208"/>
      <c r="E213" s="208"/>
      <c r="F213" s="208"/>
      <c r="G213" s="208"/>
      <c r="H213" s="208"/>
      <c r="I213" s="208"/>
      <c r="J213" s="208"/>
      <c r="K213" s="209"/>
    </row>
    <row r="214" spans="1:11" ht="13.5">
      <c r="A214" s="17" t="s">
        <v>27</v>
      </c>
      <c r="B214" s="18"/>
      <c r="C214" s="18"/>
      <c r="D214" s="18"/>
      <c r="E214" s="18"/>
      <c r="F214" s="18"/>
      <c r="G214" s="18"/>
      <c r="H214" s="18"/>
      <c r="I214" s="18"/>
      <c r="J214" s="18"/>
      <c r="K214" s="19"/>
    </row>
    <row r="215" spans="1:11" ht="13.5">
      <c r="A215" s="17"/>
      <c r="B215" s="18"/>
      <c r="C215" s="18"/>
      <c r="D215" s="18"/>
      <c r="E215" s="18"/>
      <c r="F215" s="18"/>
      <c r="G215" s="18"/>
      <c r="H215" s="18"/>
      <c r="I215" s="18"/>
      <c r="J215" s="18"/>
      <c r="K215" s="19"/>
    </row>
    <row r="216" spans="1:11" ht="39.75" customHeight="1">
      <c r="A216" s="94" t="s">
        <v>28</v>
      </c>
      <c r="B216" s="210"/>
      <c r="C216" s="211"/>
      <c r="D216" s="211"/>
      <c r="E216" s="211"/>
      <c r="F216" s="211"/>
      <c r="G216" s="211"/>
      <c r="H216" s="211"/>
      <c r="I216" s="211"/>
      <c r="J216" s="211"/>
      <c r="K216" s="212"/>
    </row>
    <row r="217" spans="1:11" ht="30" customHeight="1">
      <c r="A217" s="8" t="s">
        <v>29</v>
      </c>
      <c r="B217" s="213" t="s">
        <v>46</v>
      </c>
      <c r="C217" s="214"/>
      <c r="D217" s="214"/>
      <c r="E217" s="214"/>
      <c r="F217" s="96" t="s">
        <v>49</v>
      </c>
      <c r="G217" s="95"/>
      <c r="H217" s="96" t="s">
        <v>47</v>
      </c>
      <c r="I217" s="95"/>
      <c r="J217" s="10" t="s">
        <v>48</v>
      </c>
      <c r="K217" s="11"/>
    </row>
    <row r="218" spans="1:11" ht="30" customHeight="1">
      <c r="A218" s="8" t="s">
        <v>30</v>
      </c>
      <c r="B218" s="215">
        <f>'★基礎情報入力'!L60</f>
        <v>0</v>
      </c>
      <c r="C218" s="216"/>
      <c r="D218" s="9" t="s">
        <v>31</v>
      </c>
      <c r="E218" s="9"/>
      <c r="F218" s="9"/>
      <c r="G218" s="9"/>
      <c r="H218" s="9"/>
      <c r="I218" s="9"/>
      <c r="J218" s="9"/>
      <c r="K218" s="6"/>
    </row>
    <row r="219" spans="1:11" ht="30" customHeight="1">
      <c r="A219" s="93" t="s">
        <v>44</v>
      </c>
      <c r="B219" s="217" t="s">
        <v>53</v>
      </c>
      <c r="C219" s="218"/>
      <c r="D219" s="9" t="s">
        <v>32</v>
      </c>
      <c r="E219" s="9"/>
      <c r="F219" s="9"/>
      <c r="G219" s="9"/>
      <c r="H219" s="9"/>
      <c r="I219" s="9"/>
      <c r="J219" s="9"/>
      <c r="K219" s="6"/>
    </row>
    <row r="220" spans="1:11" ht="13.5">
      <c r="A220" s="17"/>
      <c r="B220" s="18"/>
      <c r="C220" s="18"/>
      <c r="D220" s="18"/>
      <c r="E220" s="18"/>
      <c r="F220" s="18"/>
      <c r="G220" s="18"/>
      <c r="H220" s="18"/>
      <c r="I220" s="18"/>
      <c r="J220" s="18"/>
      <c r="K220" s="19"/>
    </row>
    <row r="221" spans="1:11" ht="13.5">
      <c r="A221" s="17" t="s">
        <v>33</v>
      </c>
      <c r="B221" s="18"/>
      <c r="C221" s="18"/>
      <c r="D221" s="18"/>
      <c r="E221" s="18"/>
      <c r="F221" s="18"/>
      <c r="G221" s="18"/>
      <c r="H221" s="18"/>
      <c r="I221" s="18"/>
      <c r="J221" s="18"/>
      <c r="K221" s="19"/>
    </row>
    <row r="222" spans="1:11" ht="19.5" customHeight="1">
      <c r="A222" s="182" t="s">
        <v>34</v>
      </c>
      <c r="B222" s="182"/>
      <c r="C222" s="182"/>
      <c r="D222" s="182"/>
      <c r="E222" s="182" t="s">
        <v>51</v>
      </c>
      <c r="F222" s="182"/>
      <c r="G222" s="182"/>
      <c r="H222" s="182"/>
      <c r="I222" s="182" t="s">
        <v>52</v>
      </c>
      <c r="J222" s="182"/>
      <c r="K222" s="182"/>
    </row>
    <row r="223" spans="1:11" ht="30" customHeight="1">
      <c r="A223" s="148" t="s">
        <v>212</v>
      </c>
      <c r="B223" s="195"/>
      <c r="C223" s="195"/>
      <c r="D223" s="196"/>
      <c r="E223" s="203">
        <f>'様式3-1-2（設計・要緊急安全確認）'!D18</f>
        <v>0</v>
      </c>
      <c r="F223" s="204"/>
      <c r="G223" s="205"/>
      <c r="H223" s="13" t="s">
        <v>50</v>
      </c>
      <c r="I223" s="206"/>
      <c r="J223" s="206"/>
      <c r="K223" s="206"/>
    </row>
    <row r="224" spans="1:11" ht="30" customHeight="1" hidden="1">
      <c r="A224" s="202"/>
      <c r="B224" s="202"/>
      <c r="C224" s="202"/>
      <c r="D224" s="202"/>
      <c r="E224" s="203"/>
      <c r="F224" s="204"/>
      <c r="G224" s="205"/>
      <c r="H224" s="13"/>
      <c r="I224" s="206"/>
      <c r="J224" s="206"/>
      <c r="K224" s="206"/>
    </row>
    <row r="225" spans="1:11" ht="30" customHeight="1" hidden="1">
      <c r="A225" s="202"/>
      <c r="B225" s="202"/>
      <c r="C225" s="202"/>
      <c r="D225" s="202"/>
      <c r="E225" s="203"/>
      <c r="F225" s="204"/>
      <c r="G225" s="205"/>
      <c r="H225" s="13"/>
      <c r="I225" s="206"/>
      <c r="J225" s="206"/>
      <c r="K225" s="206"/>
    </row>
    <row r="226" spans="1:11" ht="30" customHeight="1">
      <c r="A226" s="202" t="s">
        <v>213</v>
      </c>
      <c r="B226" s="202"/>
      <c r="C226" s="202"/>
      <c r="D226" s="202"/>
      <c r="E226" s="203">
        <f>'様式3-1-2（設計・要緊急安全確認）'!V18</f>
      </c>
      <c r="F226" s="204"/>
      <c r="G226" s="205"/>
      <c r="H226" s="13" t="s">
        <v>50</v>
      </c>
      <c r="I226" s="206"/>
      <c r="J226" s="206"/>
      <c r="K226" s="206"/>
    </row>
    <row r="227" spans="1:11" ht="13.5">
      <c r="A227" s="17" t="s">
        <v>38</v>
      </c>
      <c r="B227" s="18"/>
      <c r="C227" s="18"/>
      <c r="D227" s="18"/>
      <c r="E227" s="18"/>
      <c r="F227" s="18"/>
      <c r="G227" s="18"/>
      <c r="H227" s="18"/>
      <c r="I227" s="18"/>
      <c r="J227" s="18"/>
      <c r="K227" s="19"/>
    </row>
    <row r="228" spans="1:11" ht="13.5">
      <c r="A228" s="17"/>
      <c r="B228" s="18"/>
      <c r="C228" s="18"/>
      <c r="D228" s="18"/>
      <c r="E228" s="18"/>
      <c r="F228" s="18"/>
      <c r="G228" s="18"/>
      <c r="H228" s="18"/>
      <c r="I228" s="18"/>
      <c r="J228" s="18"/>
      <c r="K228" s="19"/>
    </row>
    <row r="229" spans="1:11" ht="13.5" hidden="1">
      <c r="A229" s="17"/>
      <c r="B229" s="18"/>
      <c r="C229" s="18"/>
      <c r="D229" s="18"/>
      <c r="E229" s="18"/>
      <c r="F229" s="18"/>
      <c r="G229" s="18"/>
      <c r="H229" s="18"/>
      <c r="I229" s="18"/>
      <c r="J229" s="18"/>
      <c r="K229" s="19"/>
    </row>
    <row r="230" spans="1:11" ht="19.5" customHeight="1" hidden="1">
      <c r="A230" s="231"/>
      <c r="B230" s="232"/>
      <c r="C230" s="232"/>
      <c r="D230" s="232"/>
      <c r="E230" s="233"/>
      <c r="F230" s="233"/>
      <c r="G230" s="233"/>
      <c r="H230" s="233"/>
      <c r="I230" s="233"/>
      <c r="J230" s="233"/>
      <c r="K230" s="19"/>
    </row>
    <row r="231" spans="1:11" ht="19.5" customHeight="1" hidden="1">
      <c r="A231" s="231"/>
      <c r="B231" s="232"/>
      <c r="C231" s="232"/>
      <c r="D231" s="232"/>
      <c r="E231" s="233"/>
      <c r="F231" s="233"/>
      <c r="G231" s="233"/>
      <c r="H231" s="233"/>
      <c r="I231" s="233"/>
      <c r="J231" s="233"/>
      <c r="K231" s="19"/>
    </row>
    <row r="232" spans="1:11" ht="39.75" customHeight="1" hidden="1">
      <c r="A232" s="234"/>
      <c r="B232" s="235"/>
      <c r="C232" s="235"/>
      <c r="D232" s="235"/>
      <c r="E232" s="233"/>
      <c r="F232" s="233"/>
      <c r="G232" s="233"/>
      <c r="H232" s="233"/>
      <c r="I232" s="233"/>
      <c r="J232" s="233"/>
      <c r="K232" s="19"/>
    </row>
    <row r="233" spans="1:11" ht="13.5">
      <c r="A233" s="21"/>
      <c r="B233" s="22"/>
      <c r="C233" s="22"/>
      <c r="D233" s="22"/>
      <c r="E233" s="22"/>
      <c r="F233" s="22"/>
      <c r="G233" s="22"/>
      <c r="H233" s="22"/>
      <c r="I233" s="22"/>
      <c r="J233" s="22"/>
      <c r="K233" s="23"/>
    </row>
    <row r="235" spans="1:11" ht="13.5">
      <c r="A235" s="14" t="s">
        <v>211</v>
      </c>
      <c r="B235" s="15"/>
      <c r="C235" s="15"/>
      <c r="D235" s="15"/>
      <c r="E235" s="15"/>
      <c r="F235" s="15"/>
      <c r="G235" s="15"/>
      <c r="H235" s="15"/>
      <c r="I235" s="15"/>
      <c r="J235" s="15"/>
      <c r="K235" s="16"/>
    </row>
    <row r="236" spans="1:11" ht="13.5">
      <c r="A236" s="17"/>
      <c r="B236" s="18"/>
      <c r="C236" s="18"/>
      <c r="D236" s="18"/>
      <c r="E236" s="18"/>
      <c r="F236" s="18"/>
      <c r="G236" s="18"/>
      <c r="H236" s="18"/>
      <c r="I236" s="18"/>
      <c r="J236" s="18"/>
      <c r="K236" s="19"/>
    </row>
    <row r="237" spans="1:11" ht="13.5">
      <c r="A237" s="17"/>
      <c r="B237" s="18"/>
      <c r="C237" s="18"/>
      <c r="D237" s="18"/>
      <c r="E237" s="18"/>
      <c r="F237" s="18"/>
      <c r="G237" s="18"/>
      <c r="H237" s="18"/>
      <c r="I237" s="18"/>
      <c r="J237" s="18"/>
      <c r="K237" s="19"/>
    </row>
    <row r="238" spans="1:11" ht="13.5">
      <c r="A238" s="17"/>
      <c r="B238" s="18"/>
      <c r="C238" s="18"/>
      <c r="D238" s="18"/>
      <c r="E238" s="18"/>
      <c r="F238" s="18"/>
      <c r="G238" s="18"/>
      <c r="H238" s="18"/>
      <c r="I238" s="18"/>
      <c r="J238" s="18"/>
      <c r="K238" s="19"/>
    </row>
    <row r="239" spans="1:11" ht="18.75">
      <c r="A239" s="228" t="s">
        <v>20</v>
      </c>
      <c r="B239" s="229"/>
      <c r="C239" s="229"/>
      <c r="D239" s="229"/>
      <c r="E239" s="229"/>
      <c r="F239" s="229"/>
      <c r="G239" s="229"/>
      <c r="H239" s="229"/>
      <c r="I239" s="229"/>
      <c r="J239" s="229"/>
      <c r="K239" s="230"/>
    </row>
    <row r="240" spans="1:11" ht="18.75">
      <c r="A240" s="20"/>
      <c r="B240" s="18"/>
      <c r="C240" s="18"/>
      <c r="D240" s="18"/>
      <c r="E240" s="18"/>
      <c r="F240" s="18"/>
      <c r="G240" s="18"/>
      <c r="H240" s="18"/>
      <c r="I240" s="18"/>
      <c r="J240" s="18"/>
      <c r="K240" s="19"/>
    </row>
    <row r="241" spans="1:11" ht="13.5">
      <c r="A241" s="17"/>
      <c r="B241" s="18"/>
      <c r="C241" s="18"/>
      <c r="D241" s="18"/>
      <c r="E241" s="18"/>
      <c r="F241" s="18"/>
      <c r="G241" s="18"/>
      <c r="H241" s="18"/>
      <c r="I241" s="18"/>
      <c r="J241" s="18"/>
      <c r="K241" s="19"/>
    </row>
    <row r="242" spans="1:11" ht="13.5">
      <c r="A242" s="17" t="s">
        <v>45</v>
      </c>
      <c r="B242" s="18"/>
      <c r="C242" s="18"/>
      <c r="D242" s="18"/>
      <c r="E242" s="18"/>
      <c r="F242" s="18"/>
      <c r="G242" s="18"/>
      <c r="H242" s="18"/>
      <c r="I242" s="18"/>
      <c r="J242" s="18"/>
      <c r="K242" s="19"/>
    </row>
    <row r="243" spans="1:11" ht="30" customHeight="1">
      <c r="A243" s="93" t="s">
        <v>21</v>
      </c>
      <c r="B243" s="136" t="str">
        <f>CONCATENATE('★基礎情報入力'!D4,"　　",'★基礎情報入力'!D5)</f>
        <v>　　</v>
      </c>
      <c r="C243" s="137"/>
      <c r="D243" s="137"/>
      <c r="E243" s="137"/>
      <c r="F243" s="137"/>
      <c r="G243" s="137"/>
      <c r="H243" s="137"/>
      <c r="I243" s="137"/>
      <c r="J243" s="137"/>
      <c r="K243" s="190"/>
    </row>
    <row r="244" spans="1:11" ht="13.5">
      <c r="A244" s="17"/>
      <c r="B244" s="18"/>
      <c r="C244" s="18"/>
      <c r="D244" s="18"/>
      <c r="E244" s="18"/>
      <c r="F244" s="18"/>
      <c r="G244" s="18"/>
      <c r="H244" s="18"/>
      <c r="I244" s="18"/>
      <c r="J244" s="18"/>
      <c r="K244" s="19"/>
    </row>
    <row r="245" spans="1:11" ht="13.5">
      <c r="A245" s="17" t="s">
        <v>279</v>
      </c>
      <c r="B245" s="18"/>
      <c r="C245" s="18"/>
      <c r="D245" s="18"/>
      <c r="E245" s="18"/>
      <c r="F245" s="18"/>
      <c r="G245" s="18"/>
      <c r="H245" s="18"/>
      <c r="I245" s="18"/>
      <c r="J245" s="18"/>
      <c r="K245" s="19"/>
    </row>
    <row r="246" spans="1:11" ht="30" customHeight="1">
      <c r="A246" s="219"/>
      <c r="B246" s="220"/>
      <c r="C246" s="18" t="s">
        <v>25</v>
      </c>
      <c r="D246" s="18"/>
      <c r="E246" s="18"/>
      <c r="F246" s="18"/>
      <c r="G246" s="18"/>
      <c r="H246" s="18"/>
      <c r="I246" s="18"/>
      <c r="J246" s="18"/>
      <c r="K246" s="19"/>
    </row>
    <row r="247" spans="1:11" ht="13.5">
      <c r="A247" s="17"/>
      <c r="B247" s="18"/>
      <c r="C247" s="18"/>
      <c r="D247" s="18"/>
      <c r="E247" s="18"/>
      <c r="F247" s="18"/>
      <c r="G247" s="18"/>
      <c r="H247" s="18"/>
      <c r="I247" s="18"/>
      <c r="J247" s="18"/>
      <c r="K247" s="19"/>
    </row>
    <row r="248" spans="1:11" ht="13.5">
      <c r="A248" s="17" t="s">
        <v>23</v>
      </c>
      <c r="B248" s="18"/>
      <c r="C248" s="18"/>
      <c r="D248" s="18"/>
      <c r="E248" s="18"/>
      <c r="F248" s="18"/>
      <c r="G248" s="18"/>
      <c r="H248" s="18"/>
      <c r="I248" s="18"/>
      <c r="J248" s="18"/>
      <c r="K248" s="19"/>
    </row>
    <row r="249" spans="1:11" ht="30" customHeight="1">
      <c r="A249" s="94" t="s">
        <v>24</v>
      </c>
      <c r="B249" s="221">
        <f>'★基礎情報入力'!L64</f>
        <v>0</v>
      </c>
      <c r="C249" s="222"/>
      <c r="D249" s="222"/>
      <c r="E249" s="222"/>
      <c r="F249" s="222"/>
      <c r="G249" s="222"/>
      <c r="H249" s="222"/>
      <c r="I249" s="222"/>
      <c r="J249" s="222"/>
      <c r="K249" s="223"/>
    </row>
    <row r="250" spans="1:11" ht="24.75" customHeight="1">
      <c r="A250" s="146" t="s">
        <v>43</v>
      </c>
      <c r="B250" s="221">
        <f>'★基礎情報入力'!L65</f>
        <v>0</v>
      </c>
      <c r="C250" s="222"/>
      <c r="D250" s="222"/>
      <c r="E250" s="222"/>
      <c r="F250" s="222"/>
      <c r="G250" s="222"/>
      <c r="H250" s="222"/>
      <c r="I250" s="222"/>
      <c r="J250" s="222"/>
      <c r="K250" s="223"/>
    </row>
    <row r="251" spans="1:11" ht="39.75" customHeight="1">
      <c r="A251" s="224"/>
      <c r="B251" s="225">
        <f>CONCATENATE('★基礎情報入力'!L66,'★基礎情報入力'!L67,'★基礎情報入力'!L68)</f>
      </c>
      <c r="C251" s="226"/>
      <c r="D251" s="226"/>
      <c r="E251" s="226"/>
      <c r="F251" s="226"/>
      <c r="G251" s="226"/>
      <c r="H251" s="226"/>
      <c r="I251" s="226"/>
      <c r="J251" s="226"/>
      <c r="K251" s="227"/>
    </row>
    <row r="252" spans="1:11" ht="30" customHeight="1">
      <c r="A252" s="94" t="s">
        <v>26</v>
      </c>
      <c r="B252" s="207">
        <f>B251</f>
      </c>
      <c r="C252" s="208"/>
      <c r="D252" s="208"/>
      <c r="E252" s="208"/>
      <c r="F252" s="208"/>
      <c r="G252" s="208"/>
      <c r="H252" s="208"/>
      <c r="I252" s="208"/>
      <c r="J252" s="208"/>
      <c r="K252" s="209"/>
    </row>
    <row r="253" spans="1:11" ht="13.5">
      <c r="A253" s="17" t="s">
        <v>27</v>
      </c>
      <c r="B253" s="18"/>
      <c r="C253" s="18"/>
      <c r="D253" s="18"/>
      <c r="E253" s="18"/>
      <c r="F253" s="18"/>
      <c r="G253" s="18"/>
      <c r="H253" s="18"/>
      <c r="I253" s="18"/>
      <c r="J253" s="18"/>
      <c r="K253" s="19"/>
    </row>
    <row r="254" spans="1:11" ht="13.5">
      <c r="A254" s="17"/>
      <c r="B254" s="18"/>
      <c r="C254" s="18"/>
      <c r="D254" s="18"/>
      <c r="E254" s="18"/>
      <c r="F254" s="18"/>
      <c r="G254" s="18"/>
      <c r="H254" s="18"/>
      <c r="I254" s="18"/>
      <c r="J254" s="18"/>
      <c r="K254" s="19"/>
    </row>
    <row r="255" spans="1:11" ht="39.75" customHeight="1">
      <c r="A255" s="94" t="s">
        <v>28</v>
      </c>
      <c r="B255" s="210"/>
      <c r="C255" s="211"/>
      <c r="D255" s="211"/>
      <c r="E255" s="211"/>
      <c r="F255" s="211"/>
      <c r="G255" s="211"/>
      <c r="H255" s="211"/>
      <c r="I255" s="211"/>
      <c r="J255" s="211"/>
      <c r="K255" s="212"/>
    </row>
    <row r="256" spans="1:11" ht="30" customHeight="1">
      <c r="A256" s="8" t="s">
        <v>29</v>
      </c>
      <c r="B256" s="213" t="s">
        <v>46</v>
      </c>
      <c r="C256" s="214"/>
      <c r="D256" s="214"/>
      <c r="E256" s="214"/>
      <c r="F256" s="96" t="s">
        <v>49</v>
      </c>
      <c r="G256" s="95"/>
      <c r="H256" s="96" t="s">
        <v>47</v>
      </c>
      <c r="I256" s="95"/>
      <c r="J256" s="10" t="s">
        <v>48</v>
      </c>
      <c r="K256" s="11"/>
    </row>
    <row r="257" spans="1:11" ht="30" customHeight="1">
      <c r="A257" s="8" t="s">
        <v>30</v>
      </c>
      <c r="B257" s="215">
        <f>'★基礎情報入力'!L69</f>
        <v>0</v>
      </c>
      <c r="C257" s="216"/>
      <c r="D257" s="9" t="s">
        <v>31</v>
      </c>
      <c r="E257" s="9"/>
      <c r="F257" s="9"/>
      <c r="G257" s="9"/>
      <c r="H257" s="9"/>
      <c r="I257" s="9"/>
      <c r="J257" s="9"/>
      <c r="K257" s="6"/>
    </row>
    <row r="258" spans="1:11" ht="30" customHeight="1">
      <c r="A258" s="93" t="s">
        <v>44</v>
      </c>
      <c r="B258" s="217" t="s">
        <v>53</v>
      </c>
      <c r="C258" s="218"/>
      <c r="D258" s="9" t="s">
        <v>32</v>
      </c>
      <c r="E258" s="9"/>
      <c r="F258" s="9"/>
      <c r="G258" s="9"/>
      <c r="H258" s="9"/>
      <c r="I258" s="9"/>
      <c r="J258" s="9"/>
      <c r="K258" s="6"/>
    </row>
    <row r="259" spans="1:11" ht="13.5">
      <c r="A259" s="17"/>
      <c r="B259" s="18"/>
      <c r="C259" s="18"/>
      <c r="D259" s="18"/>
      <c r="E259" s="18"/>
      <c r="F259" s="18"/>
      <c r="G259" s="18"/>
      <c r="H259" s="18"/>
      <c r="I259" s="18"/>
      <c r="J259" s="18"/>
      <c r="K259" s="19"/>
    </row>
    <row r="260" spans="1:11" ht="13.5">
      <c r="A260" s="17" t="s">
        <v>33</v>
      </c>
      <c r="B260" s="18"/>
      <c r="C260" s="18"/>
      <c r="D260" s="18"/>
      <c r="E260" s="18"/>
      <c r="F260" s="18"/>
      <c r="G260" s="18"/>
      <c r="H260" s="18"/>
      <c r="I260" s="18"/>
      <c r="J260" s="18"/>
      <c r="K260" s="19"/>
    </row>
    <row r="261" spans="1:11" ht="19.5" customHeight="1">
      <c r="A261" s="182" t="s">
        <v>34</v>
      </c>
      <c r="B261" s="182"/>
      <c r="C261" s="182"/>
      <c r="D261" s="182"/>
      <c r="E261" s="182" t="s">
        <v>51</v>
      </c>
      <c r="F261" s="182"/>
      <c r="G261" s="182"/>
      <c r="H261" s="182"/>
      <c r="I261" s="182" t="s">
        <v>52</v>
      </c>
      <c r="J261" s="182"/>
      <c r="K261" s="182"/>
    </row>
    <row r="262" spans="1:11" ht="30" customHeight="1">
      <c r="A262" s="148" t="s">
        <v>212</v>
      </c>
      <c r="B262" s="195"/>
      <c r="C262" s="195"/>
      <c r="D262" s="196"/>
      <c r="E262" s="203">
        <f>'様式3-1-2（設計・要緊急安全確認）'!D20</f>
        <v>0</v>
      </c>
      <c r="F262" s="204"/>
      <c r="G262" s="205"/>
      <c r="H262" s="13" t="s">
        <v>50</v>
      </c>
      <c r="I262" s="206"/>
      <c r="J262" s="206"/>
      <c r="K262" s="206"/>
    </row>
    <row r="263" spans="1:11" ht="30" customHeight="1" hidden="1">
      <c r="A263" s="202"/>
      <c r="B263" s="202"/>
      <c r="C263" s="202"/>
      <c r="D263" s="202"/>
      <c r="E263" s="203"/>
      <c r="F263" s="204"/>
      <c r="G263" s="205"/>
      <c r="H263" s="13"/>
      <c r="I263" s="206"/>
      <c r="J263" s="206"/>
      <c r="K263" s="206"/>
    </row>
    <row r="264" spans="1:11" ht="30" customHeight="1" hidden="1">
      <c r="A264" s="202"/>
      <c r="B264" s="202"/>
      <c r="C264" s="202"/>
      <c r="D264" s="202"/>
      <c r="E264" s="203"/>
      <c r="F264" s="204"/>
      <c r="G264" s="205"/>
      <c r="H264" s="13"/>
      <c r="I264" s="206"/>
      <c r="J264" s="206"/>
      <c r="K264" s="206"/>
    </row>
    <row r="265" spans="1:11" ht="30" customHeight="1">
      <c r="A265" s="202" t="s">
        <v>213</v>
      </c>
      <c r="B265" s="202"/>
      <c r="C265" s="202"/>
      <c r="D265" s="202"/>
      <c r="E265" s="203">
        <f>'様式3-1-2（設計・要緊急安全確認）'!V20</f>
      </c>
      <c r="F265" s="204"/>
      <c r="G265" s="205"/>
      <c r="H265" s="13" t="s">
        <v>50</v>
      </c>
      <c r="I265" s="206"/>
      <c r="J265" s="206"/>
      <c r="K265" s="206"/>
    </row>
    <row r="266" spans="1:11" ht="13.5">
      <c r="A266" s="17" t="s">
        <v>38</v>
      </c>
      <c r="B266" s="18"/>
      <c r="C266" s="18"/>
      <c r="D266" s="18"/>
      <c r="E266" s="18"/>
      <c r="F266" s="18"/>
      <c r="G266" s="18"/>
      <c r="H266" s="18"/>
      <c r="I266" s="18"/>
      <c r="J266" s="18"/>
      <c r="K266" s="19"/>
    </row>
    <row r="267" spans="1:11" ht="13.5">
      <c r="A267" s="17"/>
      <c r="B267" s="18"/>
      <c r="C267" s="18"/>
      <c r="D267" s="18"/>
      <c r="E267" s="18"/>
      <c r="F267" s="18"/>
      <c r="G267" s="18"/>
      <c r="H267" s="18"/>
      <c r="I267" s="18"/>
      <c r="J267" s="18"/>
      <c r="K267" s="19"/>
    </row>
    <row r="268" spans="1:11" ht="13.5" hidden="1">
      <c r="A268" s="17"/>
      <c r="B268" s="18"/>
      <c r="C268" s="18"/>
      <c r="D268" s="18"/>
      <c r="E268" s="18"/>
      <c r="F268" s="18"/>
      <c r="G268" s="18"/>
      <c r="H268" s="18"/>
      <c r="I268" s="18"/>
      <c r="J268" s="18"/>
      <c r="K268" s="19"/>
    </row>
    <row r="269" spans="1:11" ht="19.5" customHeight="1" hidden="1">
      <c r="A269" s="231"/>
      <c r="B269" s="232"/>
      <c r="C269" s="232"/>
      <c r="D269" s="232"/>
      <c r="E269" s="233"/>
      <c r="F269" s="233"/>
      <c r="G269" s="233"/>
      <c r="H269" s="233"/>
      <c r="I269" s="233"/>
      <c r="J269" s="233"/>
      <c r="K269" s="19"/>
    </row>
    <row r="270" spans="1:11" ht="19.5" customHeight="1" hidden="1">
      <c r="A270" s="231"/>
      <c r="B270" s="232"/>
      <c r="C270" s="232"/>
      <c r="D270" s="232"/>
      <c r="E270" s="233"/>
      <c r="F270" s="233"/>
      <c r="G270" s="233"/>
      <c r="H270" s="233"/>
      <c r="I270" s="233"/>
      <c r="J270" s="233"/>
      <c r="K270" s="19"/>
    </row>
    <row r="271" spans="1:11" ht="39.75" customHeight="1" hidden="1">
      <c r="A271" s="234"/>
      <c r="B271" s="235"/>
      <c r="C271" s="235"/>
      <c r="D271" s="235"/>
      <c r="E271" s="233"/>
      <c r="F271" s="233"/>
      <c r="G271" s="233"/>
      <c r="H271" s="233"/>
      <c r="I271" s="233"/>
      <c r="J271" s="233"/>
      <c r="K271" s="19"/>
    </row>
    <row r="272" spans="1:11" ht="13.5">
      <c r="A272" s="21"/>
      <c r="B272" s="22"/>
      <c r="C272" s="22"/>
      <c r="D272" s="22"/>
      <c r="E272" s="22"/>
      <c r="F272" s="22"/>
      <c r="G272" s="22"/>
      <c r="H272" s="22"/>
      <c r="I272" s="22"/>
      <c r="J272" s="22"/>
      <c r="K272" s="23"/>
    </row>
    <row r="274" spans="1:11" ht="13.5">
      <c r="A274" s="14" t="s">
        <v>211</v>
      </c>
      <c r="B274" s="15"/>
      <c r="C274" s="15"/>
      <c r="D274" s="15"/>
      <c r="E274" s="15"/>
      <c r="F274" s="15"/>
      <c r="G274" s="15"/>
      <c r="H274" s="15"/>
      <c r="I274" s="15"/>
      <c r="J274" s="15"/>
      <c r="K274" s="16"/>
    </row>
    <row r="275" spans="1:11" ht="13.5">
      <c r="A275" s="17"/>
      <c r="B275" s="18"/>
      <c r="C275" s="18"/>
      <c r="D275" s="18"/>
      <c r="E275" s="18"/>
      <c r="F275" s="18"/>
      <c r="G275" s="18"/>
      <c r="H275" s="18"/>
      <c r="I275" s="18"/>
      <c r="J275" s="18"/>
      <c r="K275" s="19"/>
    </row>
    <row r="276" spans="1:11" ht="13.5">
      <c r="A276" s="17"/>
      <c r="B276" s="18"/>
      <c r="C276" s="18"/>
      <c r="D276" s="18"/>
      <c r="E276" s="18"/>
      <c r="F276" s="18"/>
      <c r="G276" s="18"/>
      <c r="H276" s="18"/>
      <c r="I276" s="18"/>
      <c r="J276" s="18"/>
      <c r="K276" s="19"/>
    </row>
    <row r="277" spans="1:11" ht="13.5">
      <c r="A277" s="17"/>
      <c r="B277" s="18"/>
      <c r="C277" s="18"/>
      <c r="D277" s="18"/>
      <c r="E277" s="18"/>
      <c r="F277" s="18"/>
      <c r="G277" s="18"/>
      <c r="H277" s="18"/>
      <c r="I277" s="18"/>
      <c r="J277" s="18"/>
      <c r="K277" s="19"/>
    </row>
    <row r="278" spans="1:11" ht="18.75">
      <c r="A278" s="228" t="s">
        <v>20</v>
      </c>
      <c r="B278" s="229"/>
      <c r="C278" s="229"/>
      <c r="D278" s="229"/>
      <c r="E278" s="229"/>
      <c r="F278" s="229"/>
      <c r="G278" s="229"/>
      <c r="H278" s="229"/>
      <c r="I278" s="229"/>
      <c r="J278" s="229"/>
      <c r="K278" s="230"/>
    </row>
    <row r="279" spans="1:11" ht="18.75">
      <c r="A279" s="20"/>
      <c r="B279" s="18"/>
      <c r="C279" s="18"/>
      <c r="D279" s="18"/>
      <c r="E279" s="18"/>
      <c r="F279" s="18"/>
      <c r="G279" s="18"/>
      <c r="H279" s="18"/>
      <c r="I279" s="18"/>
      <c r="J279" s="18"/>
      <c r="K279" s="19"/>
    </row>
    <row r="280" spans="1:11" ht="13.5">
      <c r="A280" s="17"/>
      <c r="B280" s="18"/>
      <c r="C280" s="18"/>
      <c r="D280" s="18"/>
      <c r="E280" s="18"/>
      <c r="F280" s="18"/>
      <c r="G280" s="18"/>
      <c r="H280" s="18"/>
      <c r="I280" s="18"/>
      <c r="J280" s="18"/>
      <c r="K280" s="19"/>
    </row>
    <row r="281" spans="1:11" ht="13.5">
      <c r="A281" s="17" t="s">
        <v>45</v>
      </c>
      <c r="B281" s="18"/>
      <c r="C281" s="18"/>
      <c r="D281" s="18"/>
      <c r="E281" s="18"/>
      <c r="F281" s="18"/>
      <c r="G281" s="18"/>
      <c r="H281" s="18"/>
      <c r="I281" s="18"/>
      <c r="J281" s="18"/>
      <c r="K281" s="19"/>
    </row>
    <row r="282" spans="1:11" ht="30" customHeight="1">
      <c r="A282" s="93" t="s">
        <v>21</v>
      </c>
      <c r="B282" s="136" t="str">
        <f>CONCATENATE('★基礎情報入力'!D4,"　　",'★基礎情報入力'!D5)</f>
        <v>　　</v>
      </c>
      <c r="C282" s="137"/>
      <c r="D282" s="137"/>
      <c r="E282" s="137"/>
      <c r="F282" s="137"/>
      <c r="G282" s="137"/>
      <c r="H282" s="137"/>
      <c r="I282" s="137"/>
      <c r="J282" s="137"/>
      <c r="K282" s="190"/>
    </row>
    <row r="283" spans="1:11" ht="13.5">
      <c r="A283" s="17"/>
      <c r="B283" s="18"/>
      <c r="C283" s="18"/>
      <c r="D283" s="18"/>
      <c r="E283" s="18"/>
      <c r="F283" s="18"/>
      <c r="G283" s="18"/>
      <c r="H283" s="18"/>
      <c r="I283" s="18"/>
      <c r="J283" s="18"/>
      <c r="K283" s="19"/>
    </row>
    <row r="284" spans="1:11" ht="13.5">
      <c r="A284" s="17" t="s">
        <v>279</v>
      </c>
      <c r="B284" s="18"/>
      <c r="C284" s="18"/>
      <c r="D284" s="18"/>
      <c r="E284" s="18"/>
      <c r="F284" s="18"/>
      <c r="G284" s="18"/>
      <c r="H284" s="18"/>
      <c r="I284" s="18"/>
      <c r="J284" s="18"/>
      <c r="K284" s="19"/>
    </row>
    <row r="285" spans="1:11" ht="30" customHeight="1">
      <c r="A285" s="219"/>
      <c r="B285" s="220"/>
      <c r="C285" s="18" t="s">
        <v>25</v>
      </c>
      <c r="D285" s="18"/>
      <c r="E285" s="18"/>
      <c r="F285" s="18"/>
      <c r="G285" s="18"/>
      <c r="H285" s="18"/>
      <c r="I285" s="18"/>
      <c r="J285" s="18"/>
      <c r="K285" s="19"/>
    </row>
    <row r="286" spans="1:11" ht="13.5">
      <c r="A286" s="17"/>
      <c r="B286" s="18"/>
      <c r="C286" s="18"/>
      <c r="D286" s="18"/>
      <c r="E286" s="18"/>
      <c r="F286" s="18"/>
      <c r="G286" s="18"/>
      <c r="H286" s="18"/>
      <c r="I286" s="18"/>
      <c r="J286" s="18"/>
      <c r="K286" s="19"/>
    </row>
    <row r="287" spans="1:11" ht="13.5">
      <c r="A287" s="17" t="s">
        <v>23</v>
      </c>
      <c r="B287" s="18"/>
      <c r="C287" s="18"/>
      <c r="D287" s="18"/>
      <c r="E287" s="18"/>
      <c r="F287" s="18"/>
      <c r="G287" s="18"/>
      <c r="H287" s="18"/>
      <c r="I287" s="18"/>
      <c r="J287" s="18"/>
      <c r="K287" s="19"/>
    </row>
    <row r="288" spans="1:11" ht="30" customHeight="1">
      <c r="A288" s="94" t="s">
        <v>24</v>
      </c>
      <c r="B288" s="221">
        <f>'★基礎情報入力'!L73</f>
        <v>0</v>
      </c>
      <c r="C288" s="222"/>
      <c r="D288" s="222"/>
      <c r="E288" s="222"/>
      <c r="F288" s="222"/>
      <c r="G288" s="222"/>
      <c r="H288" s="222"/>
      <c r="I288" s="222"/>
      <c r="J288" s="222"/>
      <c r="K288" s="223"/>
    </row>
    <row r="289" spans="1:11" ht="24.75" customHeight="1">
      <c r="A289" s="146" t="s">
        <v>43</v>
      </c>
      <c r="B289" s="221">
        <f>'★基礎情報入力'!L74</f>
        <v>0</v>
      </c>
      <c r="C289" s="222"/>
      <c r="D289" s="222"/>
      <c r="E289" s="222"/>
      <c r="F289" s="222"/>
      <c r="G289" s="222"/>
      <c r="H289" s="222"/>
      <c r="I289" s="222"/>
      <c r="J289" s="222"/>
      <c r="K289" s="223"/>
    </row>
    <row r="290" spans="1:11" ht="39.75" customHeight="1">
      <c r="A290" s="224"/>
      <c r="B290" s="225">
        <f>CONCATENATE('★基礎情報入力'!L75,'★基礎情報入力'!L76,'★基礎情報入力'!L77)</f>
      </c>
      <c r="C290" s="226"/>
      <c r="D290" s="226"/>
      <c r="E290" s="226"/>
      <c r="F290" s="226"/>
      <c r="G290" s="226"/>
      <c r="H290" s="226"/>
      <c r="I290" s="226"/>
      <c r="J290" s="226"/>
      <c r="K290" s="227"/>
    </row>
    <row r="291" spans="1:11" ht="30" customHeight="1">
      <c r="A291" s="94" t="s">
        <v>26</v>
      </c>
      <c r="B291" s="207">
        <f>B290</f>
      </c>
      <c r="C291" s="208"/>
      <c r="D291" s="208"/>
      <c r="E291" s="208"/>
      <c r="F291" s="208"/>
      <c r="G291" s="208"/>
      <c r="H291" s="208"/>
      <c r="I291" s="208"/>
      <c r="J291" s="208"/>
      <c r="K291" s="209"/>
    </row>
    <row r="292" spans="1:11" ht="13.5">
      <c r="A292" s="17" t="s">
        <v>27</v>
      </c>
      <c r="B292" s="18"/>
      <c r="C292" s="18"/>
      <c r="D292" s="18"/>
      <c r="E292" s="18"/>
      <c r="F292" s="18"/>
      <c r="G292" s="18"/>
      <c r="H292" s="18"/>
      <c r="I292" s="18"/>
      <c r="J292" s="18"/>
      <c r="K292" s="19"/>
    </row>
    <row r="293" spans="1:11" ht="13.5">
      <c r="A293" s="17"/>
      <c r="B293" s="18"/>
      <c r="C293" s="18"/>
      <c r="D293" s="18"/>
      <c r="E293" s="18"/>
      <c r="F293" s="18"/>
      <c r="G293" s="18"/>
      <c r="H293" s="18"/>
      <c r="I293" s="18"/>
      <c r="J293" s="18"/>
      <c r="K293" s="19"/>
    </row>
    <row r="294" spans="1:11" ht="39.75" customHeight="1">
      <c r="A294" s="94" t="s">
        <v>28</v>
      </c>
      <c r="B294" s="210"/>
      <c r="C294" s="211"/>
      <c r="D294" s="211"/>
      <c r="E294" s="211"/>
      <c r="F294" s="211"/>
      <c r="G294" s="211"/>
      <c r="H294" s="211"/>
      <c r="I294" s="211"/>
      <c r="J294" s="211"/>
      <c r="K294" s="212"/>
    </row>
    <row r="295" spans="1:11" ht="30" customHeight="1">
      <c r="A295" s="8" t="s">
        <v>29</v>
      </c>
      <c r="B295" s="213" t="s">
        <v>46</v>
      </c>
      <c r="C295" s="214"/>
      <c r="D295" s="214"/>
      <c r="E295" s="214"/>
      <c r="F295" s="96" t="s">
        <v>49</v>
      </c>
      <c r="G295" s="95"/>
      <c r="H295" s="96" t="s">
        <v>47</v>
      </c>
      <c r="I295" s="95"/>
      <c r="J295" s="10" t="s">
        <v>48</v>
      </c>
      <c r="K295" s="11"/>
    </row>
    <row r="296" spans="1:11" ht="30" customHeight="1">
      <c r="A296" s="8" t="s">
        <v>30</v>
      </c>
      <c r="B296" s="215">
        <f>'★基礎情報入力'!L78</f>
        <v>0</v>
      </c>
      <c r="C296" s="216"/>
      <c r="D296" s="9" t="s">
        <v>31</v>
      </c>
      <c r="E296" s="9"/>
      <c r="F296" s="9"/>
      <c r="G296" s="9"/>
      <c r="H296" s="9"/>
      <c r="I296" s="9"/>
      <c r="J296" s="9"/>
      <c r="K296" s="6"/>
    </row>
    <row r="297" spans="1:11" ht="30" customHeight="1">
      <c r="A297" s="93" t="s">
        <v>44</v>
      </c>
      <c r="B297" s="217" t="s">
        <v>53</v>
      </c>
      <c r="C297" s="218"/>
      <c r="D297" s="9" t="s">
        <v>32</v>
      </c>
      <c r="E297" s="9"/>
      <c r="F297" s="9"/>
      <c r="G297" s="9"/>
      <c r="H297" s="9"/>
      <c r="I297" s="9"/>
      <c r="J297" s="9"/>
      <c r="K297" s="6"/>
    </row>
    <row r="298" spans="1:11" ht="13.5">
      <c r="A298" s="17"/>
      <c r="B298" s="18"/>
      <c r="C298" s="18"/>
      <c r="D298" s="18"/>
      <c r="E298" s="18"/>
      <c r="F298" s="18"/>
      <c r="G298" s="18"/>
      <c r="H298" s="18"/>
      <c r="I298" s="18"/>
      <c r="J298" s="18"/>
      <c r="K298" s="19"/>
    </row>
    <row r="299" spans="1:11" ht="13.5">
      <c r="A299" s="17" t="s">
        <v>33</v>
      </c>
      <c r="B299" s="18"/>
      <c r="C299" s="18"/>
      <c r="D299" s="18"/>
      <c r="E299" s="18"/>
      <c r="F299" s="18"/>
      <c r="G299" s="18"/>
      <c r="H299" s="18"/>
      <c r="I299" s="18"/>
      <c r="J299" s="18"/>
      <c r="K299" s="19"/>
    </row>
    <row r="300" spans="1:11" ht="19.5" customHeight="1">
      <c r="A300" s="182" t="s">
        <v>34</v>
      </c>
      <c r="B300" s="182"/>
      <c r="C300" s="182"/>
      <c r="D300" s="182"/>
      <c r="E300" s="182" t="s">
        <v>51</v>
      </c>
      <c r="F300" s="182"/>
      <c r="G300" s="182"/>
      <c r="H300" s="182"/>
      <c r="I300" s="182" t="s">
        <v>52</v>
      </c>
      <c r="J300" s="182"/>
      <c r="K300" s="182"/>
    </row>
    <row r="301" spans="1:11" ht="30" customHeight="1">
      <c r="A301" s="148" t="s">
        <v>212</v>
      </c>
      <c r="B301" s="195"/>
      <c r="C301" s="195"/>
      <c r="D301" s="196"/>
      <c r="E301" s="203">
        <f>'様式3-1-2（設計・要緊急安全確認）'!D22</f>
        <v>0</v>
      </c>
      <c r="F301" s="204"/>
      <c r="G301" s="205"/>
      <c r="H301" s="13" t="s">
        <v>50</v>
      </c>
      <c r="I301" s="206"/>
      <c r="J301" s="206"/>
      <c r="K301" s="206"/>
    </row>
    <row r="302" spans="1:11" ht="30" customHeight="1" hidden="1">
      <c r="A302" s="202"/>
      <c r="B302" s="202"/>
      <c r="C302" s="202"/>
      <c r="D302" s="202"/>
      <c r="E302" s="203"/>
      <c r="F302" s="204"/>
      <c r="G302" s="205"/>
      <c r="H302" s="13"/>
      <c r="I302" s="206"/>
      <c r="J302" s="206"/>
      <c r="K302" s="206"/>
    </row>
    <row r="303" spans="1:11" ht="30" customHeight="1" hidden="1">
      <c r="A303" s="202"/>
      <c r="B303" s="202"/>
      <c r="C303" s="202"/>
      <c r="D303" s="202"/>
      <c r="E303" s="203"/>
      <c r="F303" s="204"/>
      <c r="G303" s="205"/>
      <c r="H303" s="13"/>
      <c r="I303" s="206"/>
      <c r="J303" s="206"/>
      <c r="K303" s="206"/>
    </row>
    <row r="304" spans="1:11" ht="30" customHeight="1">
      <c r="A304" s="202" t="s">
        <v>213</v>
      </c>
      <c r="B304" s="202"/>
      <c r="C304" s="202"/>
      <c r="D304" s="202"/>
      <c r="E304" s="203">
        <f>'様式3-1-2（設計・要緊急安全確認）'!V22</f>
      </c>
      <c r="F304" s="204"/>
      <c r="G304" s="205"/>
      <c r="H304" s="13" t="s">
        <v>50</v>
      </c>
      <c r="I304" s="206"/>
      <c r="J304" s="206"/>
      <c r="K304" s="206"/>
    </row>
    <row r="305" spans="1:11" ht="13.5">
      <c r="A305" s="17" t="s">
        <v>38</v>
      </c>
      <c r="B305" s="18"/>
      <c r="C305" s="18"/>
      <c r="D305" s="18"/>
      <c r="E305" s="18"/>
      <c r="F305" s="18"/>
      <c r="G305" s="18"/>
      <c r="H305" s="18"/>
      <c r="I305" s="18"/>
      <c r="J305" s="18"/>
      <c r="K305" s="19"/>
    </row>
    <row r="306" spans="1:11" ht="13.5">
      <c r="A306" s="17"/>
      <c r="B306" s="18"/>
      <c r="C306" s="18"/>
      <c r="D306" s="18"/>
      <c r="E306" s="18"/>
      <c r="F306" s="18"/>
      <c r="G306" s="18"/>
      <c r="H306" s="18"/>
      <c r="I306" s="18"/>
      <c r="J306" s="18"/>
      <c r="K306" s="19"/>
    </row>
    <row r="307" spans="1:11" ht="13.5" hidden="1">
      <c r="A307" s="17"/>
      <c r="B307" s="18"/>
      <c r="C307" s="18"/>
      <c r="D307" s="18"/>
      <c r="E307" s="18"/>
      <c r="F307" s="18"/>
      <c r="G307" s="18"/>
      <c r="H307" s="18"/>
      <c r="I307" s="18"/>
      <c r="J307" s="18"/>
      <c r="K307" s="19"/>
    </row>
    <row r="308" spans="1:11" ht="19.5" customHeight="1" hidden="1">
      <c r="A308" s="231"/>
      <c r="B308" s="232"/>
      <c r="C308" s="232"/>
      <c r="D308" s="232"/>
      <c r="E308" s="233"/>
      <c r="F308" s="233"/>
      <c r="G308" s="233"/>
      <c r="H308" s="233"/>
      <c r="I308" s="233"/>
      <c r="J308" s="233"/>
      <c r="K308" s="19"/>
    </row>
    <row r="309" spans="1:11" ht="19.5" customHeight="1" hidden="1">
      <c r="A309" s="231"/>
      <c r="B309" s="232"/>
      <c r="C309" s="232"/>
      <c r="D309" s="232"/>
      <c r="E309" s="233"/>
      <c r="F309" s="233"/>
      <c r="G309" s="233"/>
      <c r="H309" s="233"/>
      <c r="I309" s="233"/>
      <c r="J309" s="233"/>
      <c r="K309" s="19"/>
    </row>
    <row r="310" spans="1:11" ht="39.75" customHeight="1" hidden="1">
      <c r="A310" s="234"/>
      <c r="B310" s="235"/>
      <c r="C310" s="235"/>
      <c r="D310" s="235"/>
      <c r="E310" s="233"/>
      <c r="F310" s="233"/>
      <c r="G310" s="233"/>
      <c r="H310" s="233"/>
      <c r="I310" s="233"/>
      <c r="J310" s="233"/>
      <c r="K310" s="19"/>
    </row>
    <row r="311" spans="1:11" ht="13.5">
      <c r="A311" s="21"/>
      <c r="B311" s="22"/>
      <c r="C311" s="22"/>
      <c r="D311" s="22"/>
      <c r="E311" s="22"/>
      <c r="F311" s="22"/>
      <c r="G311" s="22"/>
      <c r="H311" s="22"/>
      <c r="I311" s="22"/>
      <c r="J311" s="22"/>
      <c r="K311" s="23"/>
    </row>
    <row r="313" spans="1:11" ht="13.5">
      <c r="A313" s="14" t="s">
        <v>211</v>
      </c>
      <c r="B313" s="15"/>
      <c r="C313" s="15"/>
      <c r="D313" s="15"/>
      <c r="E313" s="15"/>
      <c r="F313" s="15"/>
      <c r="G313" s="15"/>
      <c r="H313" s="15"/>
      <c r="I313" s="15"/>
      <c r="J313" s="15"/>
      <c r="K313" s="16"/>
    </row>
    <row r="314" spans="1:11" ht="13.5">
      <c r="A314" s="17"/>
      <c r="B314" s="18"/>
      <c r="C314" s="18"/>
      <c r="D314" s="18"/>
      <c r="E314" s="18"/>
      <c r="F314" s="18"/>
      <c r="G314" s="18"/>
      <c r="H314" s="18"/>
      <c r="I314" s="18"/>
      <c r="J314" s="18"/>
      <c r="K314" s="19"/>
    </row>
    <row r="315" spans="1:11" ht="13.5">
      <c r="A315" s="17"/>
      <c r="B315" s="18"/>
      <c r="C315" s="18"/>
      <c r="D315" s="18"/>
      <c r="E315" s="18"/>
      <c r="F315" s="18"/>
      <c r="G315" s="18"/>
      <c r="H315" s="18"/>
      <c r="I315" s="18"/>
      <c r="J315" s="18"/>
      <c r="K315" s="19"/>
    </row>
    <row r="316" spans="1:11" ht="13.5">
      <c r="A316" s="17"/>
      <c r="B316" s="18"/>
      <c r="C316" s="18"/>
      <c r="D316" s="18"/>
      <c r="E316" s="18"/>
      <c r="F316" s="18"/>
      <c r="G316" s="18"/>
      <c r="H316" s="18"/>
      <c r="I316" s="18"/>
      <c r="J316" s="18"/>
      <c r="K316" s="19"/>
    </row>
    <row r="317" spans="1:11" ht="18.75">
      <c r="A317" s="228" t="s">
        <v>20</v>
      </c>
      <c r="B317" s="229"/>
      <c r="C317" s="229"/>
      <c r="D317" s="229"/>
      <c r="E317" s="229"/>
      <c r="F317" s="229"/>
      <c r="G317" s="229"/>
      <c r="H317" s="229"/>
      <c r="I317" s="229"/>
      <c r="J317" s="229"/>
      <c r="K317" s="230"/>
    </row>
    <row r="318" spans="1:11" ht="18.75">
      <c r="A318" s="20"/>
      <c r="B318" s="18"/>
      <c r="C318" s="18"/>
      <c r="D318" s="18"/>
      <c r="E318" s="18"/>
      <c r="F318" s="18"/>
      <c r="G318" s="18"/>
      <c r="H318" s="18"/>
      <c r="I318" s="18"/>
      <c r="J318" s="18"/>
      <c r="K318" s="19"/>
    </row>
    <row r="319" spans="1:11" ht="13.5">
      <c r="A319" s="17"/>
      <c r="B319" s="18"/>
      <c r="C319" s="18"/>
      <c r="D319" s="18"/>
      <c r="E319" s="18"/>
      <c r="F319" s="18"/>
      <c r="G319" s="18"/>
      <c r="H319" s="18"/>
      <c r="I319" s="18"/>
      <c r="J319" s="18"/>
      <c r="K319" s="19"/>
    </row>
    <row r="320" spans="1:11" ht="13.5">
      <c r="A320" s="17" t="s">
        <v>45</v>
      </c>
      <c r="B320" s="18"/>
      <c r="C320" s="18"/>
      <c r="D320" s="18"/>
      <c r="E320" s="18"/>
      <c r="F320" s="18"/>
      <c r="G320" s="18"/>
      <c r="H320" s="18"/>
      <c r="I320" s="18"/>
      <c r="J320" s="18"/>
      <c r="K320" s="19"/>
    </row>
    <row r="321" spans="1:11" ht="30" customHeight="1">
      <c r="A321" s="93" t="s">
        <v>21</v>
      </c>
      <c r="B321" s="136" t="str">
        <f>CONCATENATE('★基礎情報入力'!D4,"　　",'★基礎情報入力'!D5)</f>
        <v>　　</v>
      </c>
      <c r="C321" s="137"/>
      <c r="D321" s="137"/>
      <c r="E321" s="137"/>
      <c r="F321" s="137"/>
      <c r="G321" s="137"/>
      <c r="H321" s="137"/>
      <c r="I321" s="137"/>
      <c r="J321" s="137"/>
      <c r="K321" s="190"/>
    </row>
    <row r="322" spans="1:11" ht="13.5">
      <c r="A322" s="17"/>
      <c r="B322" s="18"/>
      <c r="C322" s="18"/>
      <c r="D322" s="18"/>
      <c r="E322" s="18"/>
      <c r="F322" s="18"/>
      <c r="G322" s="18"/>
      <c r="H322" s="18"/>
      <c r="I322" s="18"/>
      <c r="J322" s="18"/>
      <c r="K322" s="19"/>
    </row>
    <row r="323" spans="1:11" ht="13.5">
      <c r="A323" s="17" t="s">
        <v>279</v>
      </c>
      <c r="B323" s="18"/>
      <c r="C323" s="18"/>
      <c r="D323" s="18"/>
      <c r="E323" s="18"/>
      <c r="F323" s="18"/>
      <c r="G323" s="18"/>
      <c r="H323" s="18"/>
      <c r="I323" s="18"/>
      <c r="J323" s="18"/>
      <c r="K323" s="19"/>
    </row>
    <row r="324" spans="1:11" ht="30" customHeight="1">
      <c r="A324" s="219"/>
      <c r="B324" s="220"/>
      <c r="C324" s="18" t="s">
        <v>25</v>
      </c>
      <c r="D324" s="18"/>
      <c r="E324" s="18"/>
      <c r="F324" s="18"/>
      <c r="G324" s="18"/>
      <c r="H324" s="18"/>
      <c r="I324" s="18"/>
      <c r="J324" s="18"/>
      <c r="K324" s="19"/>
    </row>
    <row r="325" spans="1:11" ht="13.5">
      <c r="A325" s="17"/>
      <c r="B325" s="18"/>
      <c r="C325" s="18"/>
      <c r="D325" s="18"/>
      <c r="E325" s="18"/>
      <c r="F325" s="18"/>
      <c r="G325" s="18"/>
      <c r="H325" s="18"/>
      <c r="I325" s="18"/>
      <c r="J325" s="18"/>
      <c r="K325" s="19"/>
    </row>
    <row r="326" spans="1:11" ht="13.5">
      <c r="A326" s="17" t="s">
        <v>23</v>
      </c>
      <c r="B326" s="18"/>
      <c r="C326" s="18"/>
      <c r="D326" s="18"/>
      <c r="E326" s="18"/>
      <c r="F326" s="18"/>
      <c r="G326" s="18"/>
      <c r="H326" s="18"/>
      <c r="I326" s="18"/>
      <c r="J326" s="18"/>
      <c r="K326" s="19"/>
    </row>
    <row r="327" spans="1:11" ht="30" customHeight="1">
      <c r="A327" s="94" t="s">
        <v>24</v>
      </c>
      <c r="B327" s="221">
        <f>'★基礎情報入力'!L82</f>
        <v>0</v>
      </c>
      <c r="C327" s="222"/>
      <c r="D327" s="222"/>
      <c r="E327" s="222"/>
      <c r="F327" s="222"/>
      <c r="G327" s="222"/>
      <c r="H327" s="222"/>
      <c r="I327" s="222"/>
      <c r="J327" s="222"/>
      <c r="K327" s="223"/>
    </row>
    <row r="328" spans="1:11" ht="24.75" customHeight="1">
      <c r="A328" s="146" t="s">
        <v>43</v>
      </c>
      <c r="B328" s="221">
        <f>'★基礎情報入力'!L83</f>
        <v>0</v>
      </c>
      <c r="C328" s="222"/>
      <c r="D328" s="222"/>
      <c r="E328" s="222"/>
      <c r="F328" s="222"/>
      <c r="G328" s="222"/>
      <c r="H328" s="222"/>
      <c r="I328" s="222"/>
      <c r="J328" s="222"/>
      <c r="K328" s="223"/>
    </row>
    <row r="329" spans="1:11" ht="39.75" customHeight="1">
      <c r="A329" s="224"/>
      <c r="B329" s="225">
        <f>CONCATENATE('★基礎情報入力'!L84,'★基礎情報入力'!L85,'★基礎情報入力'!L86)</f>
      </c>
      <c r="C329" s="226"/>
      <c r="D329" s="226"/>
      <c r="E329" s="226"/>
      <c r="F329" s="226"/>
      <c r="G329" s="226"/>
      <c r="H329" s="226"/>
      <c r="I329" s="226"/>
      <c r="J329" s="226"/>
      <c r="K329" s="227"/>
    </row>
    <row r="330" spans="1:11" ht="30" customHeight="1">
      <c r="A330" s="94" t="s">
        <v>26</v>
      </c>
      <c r="B330" s="207">
        <f>B329</f>
      </c>
      <c r="C330" s="208"/>
      <c r="D330" s="208"/>
      <c r="E330" s="208"/>
      <c r="F330" s="208"/>
      <c r="G330" s="208"/>
      <c r="H330" s="208"/>
      <c r="I330" s="208"/>
      <c r="J330" s="208"/>
      <c r="K330" s="209"/>
    </row>
    <row r="331" spans="1:11" ht="13.5">
      <c r="A331" s="17" t="s">
        <v>27</v>
      </c>
      <c r="B331" s="18"/>
      <c r="C331" s="18"/>
      <c r="D331" s="18"/>
      <c r="E331" s="18"/>
      <c r="F331" s="18"/>
      <c r="G331" s="18"/>
      <c r="H331" s="18"/>
      <c r="I331" s="18"/>
      <c r="J331" s="18"/>
      <c r="K331" s="19"/>
    </row>
    <row r="332" spans="1:11" ht="13.5">
      <c r="A332" s="17"/>
      <c r="B332" s="18"/>
      <c r="C332" s="18"/>
      <c r="D332" s="18"/>
      <c r="E332" s="18"/>
      <c r="F332" s="18"/>
      <c r="G332" s="18"/>
      <c r="H332" s="18"/>
      <c r="I332" s="18"/>
      <c r="J332" s="18"/>
      <c r="K332" s="19"/>
    </row>
    <row r="333" spans="1:11" ht="39.75" customHeight="1">
      <c r="A333" s="94" t="s">
        <v>28</v>
      </c>
      <c r="B333" s="210"/>
      <c r="C333" s="211"/>
      <c r="D333" s="211"/>
      <c r="E333" s="211"/>
      <c r="F333" s="211"/>
      <c r="G333" s="211"/>
      <c r="H333" s="211"/>
      <c r="I333" s="211"/>
      <c r="J333" s="211"/>
      <c r="K333" s="212"/>
    </row>
    <row r="334" spans="1:11" ht="30" customHeight="1">
      <c r="A334" s="8" t="s">
        <v>29</v>
      </c>
      <c r="B334" s="213" t="s">
        <v>46</v>
      </c>
      <c r="C334" s="214"/>
      <c r="D334" s="214"/>
      <c r="E334" s="214"/>
      <c r="F334" s="96" t="s">
        <v>49</v>
      </c>
      <c r="G334" s="95"/>
      <c r="H334" s="96" t="s">
        <v>47</v>
      </c>
      <c r="I334" s="95"/>
      <c r="J334" s="10" t="s">
        <v>48</v>
      </c>
      <c r="K334" s="11"/>
    </row>
    <row r="335" spans="1:11" ht="30" customHeight="1">
      <c r="A335" s="8" t="s">
        <v>30</v>
      </c>
      <c r="B335" s="215">
        <f>'★基礎情報入力'!L87</f>
        <v>0</v>
      </c>
      <c r="C335" s="216"/>
      <c r="D335" s="9" t="s">
        <v>31</v>
      </c>
      <c r="E335" s="9"/>
      <c r="F335" s="9"/>
      <c r="G335" s="9"/>
      <c r="H335" s="9"/>
      <c r="I335" s="9"/>
      <c r="J335" s="9"/>
      <c r="K335" s="6"/>
    </row>
    <row r="336" spans="1:11" ht="30" customHeight="1">
      <c r="A336" s="93" t="s">
        <v>44</v>
      </c>
      <c r="B336" s="217" t="s">
        <v>53</v>
      </c>
      <c r="C336" s="218"/>
      <c r="D336" s="9" t="s">
        <v>32</v>
      </c>
      <c r="E336" s="9"/>
      <c r="F336" s="9"/>
      <c r="G336" s="9"/>
      <c r="H336" s="9"/>
      <c r="I336" s="9"/>
      <c r="J336" s="9"/>
      <c r="K336" s="6"/>
    </row>
    <row r="337" spans="1:11" ht="13.5">
      <c r="A337" s="17"/>
      <c r="B337" s="18"/>
      <c r="C337" s="18"/>
      <c r="D337" s="18"/>
      <c r="E337" s="18"/>
      <c r="F337" s="18"/>
      <c r="G337" s="18"/>
      <c r="H337" s="18"/>
      <c r="I337" s="18"/>
      <c r="J337" s="18"/>
      <c r="K337" s="19"/>
    </row>
    <row r="338" spans="1:11" ht="13.5">
      <c r="A338" s="17" t="s">
        <v>33</v>
      </c>
      <c r="B338" s="18"/>
      <c r="C338" s="18"/>
      <c r="D338" s="18"/>
      <c r="E338" s="18"/>
      <c r="F338" s="18"/>
      <c r="G338" s="18"/>
      <c r="H338" s="18"/>
      <c r="I338" s="18"/>
      <c r="J338" s="18"/>
      <c r="K338" s="19"/>
    </row>
    <row r="339" spans="1:11" ht="19.5" customHeight="1">
      <c r="A339" s="182" t="s">
        <v>34</v>
      </c>
      <c r="B339" s="182"/>
      <c r="C339" s="182"/>
      <c r="D339" s="182"/>
      <c r="E339" s="182" t="s">
        <v>51</v>
      </c>
      <c r="F339" s="182"/>
      <c r="G339" s="182"/>
      <c r="H339" s="182"/>
      <c r="I339" s="182" t="s">
        <v>52</v>
      </c>
      <c r="J339" s="182"/>
      <c r="K339" s="182"/>
    </row>
    <row r="340" spans="1:11" ht="30" customHeight="1">
      <c r="A340" s="148" t="s">
        <v>212</v>
      </c>
      <c r="B340" s="195"/>
      <c r="C340" s="195"/>
      <c r="D340" s="196"/>
      <c r="E340" s="203">
        <f>'様式3-1-2（設計・要緊急安全確認）'!D24</f>
        <v>0</v>
      </c>
      <c r="F340" s="204"/>
      <c r="G340" s="205"/>
      <c r="H340" s="13" t="s">
        <v>50</v>
      </c>
      <c r="I340" s="206"/>
      <c r="J340" s="206"/>
      <c r="K340" s="206"/>
    </row>
    <row r="341" spans="1:11" ht="30" customHeight="1" hidden="1">
      <c r="A341" s="202"/>
      <c r="B341" s="202"/>
      <c r="C341" s="202"/>
      <c r="D341" s="202"/>
      <c r="E341" s="203"/>
      <c r="F341" s="204"/>
      <c r="G341" s="205"/>
      <c r="H341" s="13"/>
      <c r="I341" s="206"/>
      <c r="J341" s="206"/>
      <c r="K341" s="206"/>
    </row>
    <row r="342" spans="1:11" ht="30" customHeight="1" hidden="1">
      <c r="A342" s="202"/>
      <c r="B342" s="202"/>
      <c r="C342" s="202"/>
      <c r="D342" s="202"/>
      <c r="E342" s="203"/>
      <c r="F342" s="204"/>
      <c r="G342" s="205"/>
      <c r="H342" s="13"/>
      <c r="I342" s="206"/>
      <c r="J342" s="206"/>
      <c r="K342" s="206"/>
    </row>
    <row r="343" spans="1:11" ht="30" customHeight="1">
      <c r="A343" s="202" t="s">
        <v>213</v>
      </c>
      <c r="B343" s="202"/>
      <c r="C343" s="202"/>
      <c r="D343" s="202"/>
      <c r="E343" s="203">
        <f>'様式3-1-2（設計・要緊急安全確認）'!V24</f>
      </c>
      <c r="F343" s="204"/>
      <c r="G343" s="205"/>
      <c r="H343" s="13" t="s">
        <v>50</v>
      </c>
      <c r="I343" s="206"/>
      <c r="J343" s="206"/>
      <c r="K343" s="206"/>
    </row>
    <row r="344" spans="1:11" ht="13.5">
      <c r="A344" s="17" t="s">
        <v>38</v>
      </c>
      <c r="B344" s="18"/>
      <c r="C344" s="18"/>
      <c r="D344" s="18"/>
      <c r="E344" s="18"/>
      <c r="F344" s="18"/>
      <c r="G344" s="18"/>
      <c r="H344" s="18"/>
      <c r="I344" s="18"/>
      <c r="J344" s="18"/>
      <c r="K344" s="19"/>
    </row>
    <row r="345" spans="1:11" ht="13.5">
      <c r="A345" s="17"/>
      <c r="B345" s="18"/>
      <c r="C345" s="18"/>
      <c r="D345" s="18"/>
      <c r="E345" s="18"/>
      <c r="F345" s="18"/>
      <c r="G345" s="18"/>
      <c r="H345" s="18"/>
      <c r="I345" s="18"/>
      <c r="J345" s="18"/>
      <c r="K345" s="19"/>
    </row>
    <row r="346" spans="1:11" ht="13.5" hidden="1">
      <c r="A346" s="17"/>
      <c r="B346" s="18"/>
      <c r="C346" s="18"/>
      <c r="D346" s="18"/>
      <c r="E346" s="18"/>
      <c r="F346" s="18"/>
      <c r="G346" s="18"/>
      <c r="H346" s="18"/>
      <c r="I346" s="18"/>
      <c r="J346" s="18"/>
      <c r="K346" s="19"/>
    </row>
    <row r="347" spans="1:11" ht="19.5" customHeight="1" hidden="1">
      <c r="A347" s="231"/>
      <c r="B347" s="232"/>
      <c r="C347" s="232"/>
      <c r="D347" s="232"/>
      <c r="E347" s="233"/>
      <c r="F347" s="233"/>
      <c r="G347" s="233"/>
      <c r="H347" s="233"/>
      <c r="I347" s="233"/>
      <c r="J347" s="233"/>
      <c r="K347" s="19"/>
    </row>
    <row r="348" spans="1:11" ht="19.5" customHeight="1" hidden="1">
      <c r="A348" s="231"/>
      <c r="B348" s="232"/>
      <c r="C348" s="232"/>
      <c r="D348" s="232"/>
      <c r="E348" s="233"/>
      <c r="F348" s="233"/>
      <c r="G348" s="233"/>
      <c r="H348" s="233"/>
      <c r="I348" s="233"/>
      <c r="J348" s="233"/>
      <c r="K348" s="19"/>
    </row>
    <row r="349" spans="1:11" ht="39.75" customHeight="1" hidden="1">
      <c r="A349" s="234"/>
      <c r="B349" s="235"/>
      <c r="C349" s="235"/>
      <c r="D349" s="235"/>
      <c r="E349" s="233"/>
      <c r="F349" s="233"/>
      <c r="G349" s="233"/>
      <c r="H349" s="233"/>
      <c r="I349" s="233"/>
      <c r="J349" s="233"/>
      <c r="K349" s="19"/>
    </row>
    <row r="350" spans="1:11" ht="13.5">
      <c r="A350" s="21"/>
      <c r="B350" s="22"/>
      <c r="C350" s="22"/>
      <c r="D350" s="22"/>
      <c r="E350" s="22"/>
      <c r="F350" s="22"/>
      <c r="G350" s="22"/>
      <c r="H350" s="22"/>
      <c r="I350" s="22"/>
      <c r="J350" s="22"/>
      <c r="K350" s="23"/>
    </row>
    <row r="352" spans="1:11" ht="13.5">
      <c r="A352" s="14" t="s">
        <v>211</v>
      </c>
      <c r="B352" s="15"/>
      <c r="C352" s="15"/>
      <c r="D352" s="15"/>
      <c r="E352" s="15"/>
      <c r="F352" s="15"/>
      <c r="G352" s="15"/>
      <c r="H352" s="15"/>
      <c r="I352" s="15"/>
      <c r="J352" s="15"/>
      <c r="K352" s="16"/>
    </row>
    <row r="353" spans="1:11" ht="13.5">
      <c r="A353" s="17"/>
      <c r="B353" s="18"/>
      <c r="C353" s="18"/>
      <c r="D353" s="18"/>
      <c r="E353" s="18"/>
      <c r="F353" s="18"/>
      <c r="G353" s="18"/>
      <c r="H353" s="18"/>
      <c r="I353" s="18"/>
      <c r="J353" s="18"/>
      <c r="K353" s="19"/>
    </row>
    <row r="354" spans="1:11" ht="13.5">
      <c r="A354" s="17"/>
      <c r="B354" s="18"/>
      <c r="C354" s="18"/>
      <c r="D354" s="18"/>
      <c r="E354" s="18"/>
      <c r="F354" s="18"/>
      <c r="G354" s="18"/>
      <c r="H354" s="18"/>
      <c r="I354" s="18"/>
      <c r="J354" s="18"/>
      <c r="K354" s="19"/>
    </row>
    <row r="355" spans="1:11" ht="13.5">
      <c r="A355" s="17"/>
      <c r="B355" s="18"/>
      <c r="C355" s="18"/>
      <c r="D355" s="18"/>
      <c r="E355" s="18"/>
      <c r="F355" s="18"/>
      <c r="G355" s="18"/>
      <c r="H355" s="18"/>
      <c r="I355" s="18"/>
      <c r="J355" s="18"/>
      <c r="K355" s="19"/>
    </row>
    <row r="356" spans="1:11" ht="18.75">
      <c r="A356" s="228" t="s">
        <v>20</v>
      </c>
      <c r="B356" s="229"/>
      <c r="C356" s="229"/>
      <c r="D356" s="229"/>
      <c r="E356" s="229"/>
      <c r="F356" s="229"/>
      <c r="G356" s="229"/>
      <c r="H356" s="229"/>
      <c r="I356" s="229"/>
      <c r="J356" s="229"/>
      <c r="K356" s="230"/>
    </row>
    <row r="357" spans="1:11" ht="18.75">
      <c r="A357" s="20"/>
      <c r="B357" s="18"/>
      <c r="C357" s="18"/>
      <c r="D357" s="18"/>
      <c r="E357" s="18"/>
      <c r="F357" s="18"/>
      <c r="G357" s="18"/>
      <c r="H357" s="18"/>
      <c r="I357" s="18"/>
      <c r="J357" s="18"/>
      <c r="K357" s="19"/>
    </row>
    <row r="358" spans="1:11" ht="13.5">
      <c r="A358" s="17"/>
      <c r="B358" s="18"/>
      <c r="C358" s="18"/>
      <c r="D358" s="18"/>
      <c r="E358" s="18"/>
      <c r="F358" s="18"/>
      <c r="G358" s="18"/>
      <c r="H358" s="18"/>
      <c r="I358" s="18"/>
      <c r="J358" s="18"/>
      <c r="K358" s="19"/>
    </row>
    <row r="359" spans="1:11" ht="13.5">
      <c r="A359" s="17" t="s">
        <v>45</v>
      </c>
      <c r="B359" s="18"/>
      <c r="C359" s="18"/>
      <c r="D359" s="18"/>
      <c r="E359" s="18"/>
      <c r="F359" s="18"/>
      <c r="G359" s="18"/>
      <c r="H359" s="18"/>
      <c r="I359" s="18"/>
      <c r="J359" s="18"/>
      <c r="K359" s="19"/>
    </row>
    <row r="360" spans="1:11" ht="30" customHeight="1">
      <c r="A360" s="93" t="s">
        <v>21</v>
      </c>
      <c r="B360" s="136" t="str">
        <f>CONCATENATE('★基礎情報入力'!D4,"　　",'★基礎情報入力'!D5)</f>
        <v>　　</v>
      </c>
      <c r="C360" s="137"/>
      <c r="D360" s="137"/>
      <c r="E360" s="137"/>
      <c r="F360" s="137"/>
      <c r="G360" s="137"/>
      <c r="H360" s="137"/>
      <c r="I360" s="137"/>
      <c r="J360" s="137"/>
      <c r="K360" s="190"/>
    </row>
    <row r="361" spans="1:11" ht="13.5">
      <c r="A361" s="17"/>
      <c r="B361" s="18"/>
      <c r="C361" s="18"/>
      <c r="D361" s="18"/>
      <c r="E361" s="18"/>
      <c r="F361" s="18"/>
      <c r="G361" s="18"/>
      <c r="H361" s="18"/>
      <c r="I361" s="18"/>
      <c r="J361" s="18"/>
      <c r="K361" s="19"/>
    </row>
    <row r="362" spans="1:11" ht="13.5">
      <c r="A362" s="17" t="s">
        <v>279</v>
      </c>
      <c r="B362" s="18"/>
      <c r="C362" s="18"/>
      <c r="D362" s="18"/>
      <c r="E362" s="18"/>
      <c r="F362" s="18"/>
      <c r="G362" s="18"/>
      <c r="H362" s="18"/>
      <c r="I362" s="18"/>
      <c r="J362" s="18"/>
      <c r="K362" s="19"/>
    </row>
    <row r="363" spans="1:11" ht="30" customHeight="1">
      <c r="A363" s="219"/>
      <c r="B363" s="220"/>
      <c r="C363" s="18" t="s">
        <v>25</v>
      </c>
      <c r="D363" s="18"/>
      <c r="E363" s="18"/>
      <c r="F363" s="18"/>
      <c r="G363" s="18"/>
      <c r="H363" s="18"/>
      <c r="I363" s="18"/>
      <c r="J363" s="18"/>
      <c r="K363" s="19"/>
    </row>
    <row r="364" spans="1:11" ht="13.5">
      <c r="A364" s="17"/>
      <c r="B364" s="18"/>
      <c r="C364" s="18"/>
      <c r="D364" s="18"/>
      <c r="E364" s="18"/>
      <c r="F364" s="18"/>
      <c r="G364" s="18"/>
      <c r="H364" s="18"/>
      <c r="I364" s="18"/>
      <c r="J364" s="18"/>
      <c r="K364" s="19"/>
    </row>
    <row r="365" spans="1:11" ht="13.5">
      <c r="A365" s="17" t="s">
        <v>23</v>
      </c>
      <c r="B365" s="18"/>
      <c r="C365" s="18"/>
      <c r="D365" s="18"/>
      <c r="E365" s="18"/>
      <c r="F365" s="18"/>
      <c r="G365" s="18"/>
      <c r="H365" s="18"/>
      <c r="I365" s="18"/>
      <c r="J365" s="18"/>
      <c r="K365" s="19"/>
    </row>
    <row r="366" spans="1:11" ht="30" customHeight="1">
      <c r="A366" s="94" t="s">
        <v>24</v>
      </c>
      <c r="B366" s="221">
        <f>'★基礎情報入力'!L91</f>
        <v>0</v>
      </c>
      <c r="C366" s="222"/>
      <c r="D366" s="222"/>
      <c r="E366" s="222"/>
      <c r="F366" s="222"/>
      <c r="G366" s="222"/>
      <c r="H366" s="222"/>
      <c r="I366" s="222"/>
      <c r="J366" s="222"/>
      <c r="K366" s="223"/>
    </row>
    <row r="367" spans="1:11" ht="24.75" customHeight="1">
      <c r="A367" s="146" t="s">
        <v>43</v>
      </c>
      <c r="B367" s="221">
        <f>'★基礎情報入力'!L92</f>
        <v>0</v>
      </c>
      <c r="C367" s="222"/>
      <c r="D367" s="222"/>
      <c r="E367" s="222"/>
      <c r="F367" s="222"/>
      <c r="G367" s="222"/>
      <c r="H367" s="222"/>
      <c r="I367" s="222"/>
      <c r="J367" s="222"/>
      <c r="K367" s="223"/>
    </row>
    <row r="368" spans="1:11" ht="39.75" customHeight="1">
      <c r="A368" s="224"/>
      <c r="B368" s="225">
        <f>CONCATENATE('★基礎情報入力'!L93,'★基礎情報入力'!L94,'★基礎情報入力'!L95)</f>
      </c>
      <c r="C368" s="226"/>
      <c r="D368" s="226"/>
      <c r="E368" s="226"/>
      <c r="F368" s="226"/>
      <c r="G368" s="226"/>
      <c r="H368" s="226"/>
      <c r="I368" s="226"/>
      <c r="J368" s="226"/>
      <c r="K368" s="227"/>
    </row>
    <row r="369" spans="1:11" ht="30" customHeight="1">
      <c r="A369" s="94" t="s">
        <v>26</v>
      </c>
      <c r="B369" s="207">
        <f>B368</f>
      </c>
      <c r="C369" s="208"/>
      <c r="D369" s="208"/>
      <c r="E369" s="208"/>
      <c r="F369" s="208"/>
      <c r="G369" s="208"/>
      <c r="H369" s="208"/>
      <c r="I369" s="208"/>
      <c r="J369" s="208"/>
      <c r="K369" s="209"/>
    </row>
    <row r="370" spans="1:11" ht="13.5">
      <c r="A370" s="17" t="s">
        <v>27</v>
      </c>
      <c r="B370" s="18"/>
      <c r="C370" s="18"/>
      <c r="D370" s="18"/>
      <c r="E370" s="18"/>
      <c r="F370" s="18"/>
      <c r="G370" s="18"/>
      <c r="H370" s="18"/>
      <c r="I370" s="18"/>
      <c r="J370" s="18"/>
      <c r="K370" s="19"/>
    </row>
    <row r="371" spans="1:11" ht="13.5">
      <c r="A371" s="17"/>
      <c r="B371" s="18"/>
      <c r="C371" s="18"/>
      <c r="D371" s="18"/>
      <c r="E371" s="18"/>
      <c r="F371" s="18"/>
      <c r="G371" s="18"/>
      <c r="H371" s="18"/>
      <c r="I371" s="18"/>
      <c r="J371" s="18"/>
      <c r="K371" s="19"/>
    </row>
    <row r="372" spans="1:11" ht="39.75" customHeight="1">
      <c r="A372" s="94" t="s">
        <v>28</v>
      </c>
      <c r="B372" s="210"/>
      <c r="C372" s="211"/>
      <c r="D372" s="211"/>
      <c r="E372" s="211"/>
      <c r="F372" s="211"/>
      <c r="G372" s="211"/>
      <c r="H372" s="211"/>
      <c r="I372" s="211"/>
      <c r="J372" s="211"/>
      <c r="K372" s="212"/>
    </row>
    <row r="373" spans="1:11" ht="30" customHeight="1">
      <c r="A373" s="8" t="s">
        <v>29</v>
      </c>
      <c r="B373" s="213" t="s">
        <v>46</v>
      </c>
      <c r="C373" s="214"/>
      <c r="D373" s="214"/>
      <c r="E373" s="214"/>
      <c r="F373" s="96" t="s">
        <v>49</v>
      </c>
      <c r="G373" s="95"/>
      <c r="H373" s="96" t="s">
        <v>47</v>
      </c>
      <c r="I373" s="95"/>
      <c r="J373" s="10" t="s">
        <v>48</v>
      </c>
      <c r="K373" s="11"/>
    </row>
    <row r="374" spans="1:11" ht="30" customHeight="1">
      <c r="A374" s="8" t="s">
        <v>30</v>
      </c>
      <c r="B374" s="215">
        <f>'★基礎情報入力'!L96</f>
        <v>0</v>
      </c>
      <c r="C374" s="216"/>
      <c r="D374" s="9" t="s">
        <v>31</v>
      </c>
      <c r="E374" s="9"/>
      <c r="F374" s="9"/>
      <c r="G374" s="9"/>
      <c r="H374" s="9"/>
      <c r="I374" s="9"/>
      <c r="J374" s="9"/>
      <c r="K374" s="6"/>
    </row>
    <row r="375" spans="1:11" ht="30" customHeight="1">
      <c r="A375" s="93" t="s">
        <v>44</v>
      </c>
      <c r="B375" s="217" t="s">
        <v>53</v>
      </c>
      <c r="C375" s="218"/>
      <c r="D375" s="9" t="s">
        <v>32</v>
      </c>
      <c r="E375" s="9"/>
      <c r="F375" s="9"/>
      <c r="G375" s="9"/>
      <c r="H375" s="9"/>
      <c r="I375" s="9"/>
      <c r="J375" s="9"/>
      <c r="K375" s="6"/>
    </row>
    <row r="376" spans="1:11" ht="13.5">
      <c r="A376" s="17"/>
      <c r="B376" s="18"/>
      <c r="C376" s="18"/>
      <c r="D376" s="18"/>
      <c r="E376" s="18"/>
      <c r="F376" s="18"/>
      <c r="G376" s="18"/>
      <c r="H376" s="18"/>
      <c r="I376" s="18"/>
      <c r="J376" s="18"/>
      <c r="K376" s="19"/>
    </row>
    <row r="377" spans="1:11" ht="13.5">
      <c r="A377" s="17" t="s">
        <v>33</v>
      </c>
      <c r="B377" s="18"/>
      <c r="C377" s="18"/>
      <c r="D377" s="18"/>
      <c r="E377" s="18"/>
      <c r="F377" s="18"/>
      <c r="G377" s="18"/>
      <c r="H377" s="18"/>
      <c r="I377" s="18"/>
      <c r="J377" s="18"/>
      <c r="K377" s="19"/>
    </row>
    <row r="378" spans="1:11" ht="19.5" customHeight="1">
      <c r="A378" s="182" t="s">
        <v>34</v>
      </c>
      <c r="B378" s="182"/>
      <c r="C378" s="182"/>
      <c r="D378" s="182"/>
      <c r="E378" s="182" t="s">
        <v>51</v>
      </c>
      <c r="F378" s="182"/>
      <c r="G378" s="182"/>
      <c r="H378" s="182"/>
      <c r="I378" s="182" t="s">
        <v>52</v>
      </c>
      <c r="J378" s="182"/>
      <c r="K378" s="182"/>
    </row>
    <row r="379" spans="1:11" ht="30" customHeight="1">
      <c r="A379" s="148" t="s">
        <v>212</v>
      </c>
      <c r="B379" s="195"/>
      <c r="C379" s="195"/>
      <c r="D379" s="196"/>
      <c r="E379" s="203">
        <f>'様式3-1-2（設計・要緊急安全確認）'!D26</f>
        <v>0</v>
      </c>
      <c r="F379" s="204"/>
      <c r="G379" s="205"/>
      <c r="H379" s="13" t="s">
        <v>50</v>
      </c>
      <c r="I379" s="206"/>
      <c r="J379" s="206"/>
      <c r="K379" s="206"/>
    </row>
    <row r="380" spans="1:11" ht="30" customHeight="1" hidden="1">
      <c r="A380" s="202"/>
      <c r="B380" s="202"/>
      <c r="C380" s="202"/>
      <c r="D380" s="202"/>
      <c r="E380" s="203"/>
      <c r="F380" s="204"/>
      <c r="G380" s="205"/>
      <c r="H380" s="13"/>
      <c r="I380" s="206"/>
      <c r="J380" s="206"/>
      <c r="K380" s="206"/>
    </row>
    <row r="381" spans="1:11" ht="30" customHeight="1" hidden="1">
      <c r="A381" s="202"/>
      <c r="B381" s="202"/>
      <c r="C381" s="202"/>
      <c r="D381" s="202"/>
      <c r="E381" s="203"/>
      <c r="F381" s="204"/>
      <c r="G381" s="205"/>
      <c r="H381" s="13"/>
      <c r="I381" s="206"/>
      <c r="J381" s="206"/>
      <c r="K381" s="206"/>
    </row>
    <row r="382" spans="1:11" ht="30" customHeight="1">
      <c r="A382" s="202" t="s">
        <v>213</v>
      </c>
      <c r="B382" s="202"/>
      <c r="C382" s="202"/>
      <c r="D382" s="202"/>
      <c r="E382" s="203">
        <f>'様式3-1-2（設計・要緊急安全確認）'!V26</f>
      </c>
      <c r="F382" s="204"/>
      <c r="G382" s="205"/>
      <c r="H382" s="13" t="s">
        <v>50</v>
      </c>
      <c r="I382" s="206"/>
      <c r="J382" s="206"/>
      <c r="K382" s="206"/>
    </row>
    <row r="383" spans="1:11" ht="13.5">
      <c r="A383" s="17" t="s">
        <v>38</v>
      </c>
      <c r="B383" s="18"/>
      <c r="C383" s="18"/>
      <c r="D383" s="18"/>
      <c r="E383" s="18"/>
      <c r="F383" s="18"/>
      <c r="G383" s="18"/>
      <c r="H383" s="18"/>
      <c r="I383" s="18"/>
      <c r="J383" s="18"/>
      <c r="K383" s="19"/>
    </row>
    <row r="384" spans="1:11" ht="13.5">
      <c r="A384" s="17"/>
      <c r="B384" s="18"/>
      <c r="C384" s="18"/>
      <c r="D384" s="18"/>
      <c r="E384" s="18"/>
      <c r="F384" s="18"/>
      <c r="G384" s="18"/>
      <c r="H384" s="18"/>
      <c r="I384" s="18"/>
      <c r="J384" s="18"/>
      <c r="K384" s="19"/>
    </row>
    <row r="385" spans="1:11" ht="13.5" hidden="1">
      <c r="A385" s="17"/>
      <c r="B385" s="18"/>
      <c r="C385" s="18"/>
      <c r="D385" s="18"/>
      <c r="E385" s="18"/>
      <c r="F385" s="18"/>
      <c r="G385" s="18"/>
      <c r="H385" s="18"/>
      <c r="I385" s="18"/>
      <c r="J385" s="18"/>
      <c r="K385" s="19"/>
    </row>
    <row r="386" spans="1:11" ht="19.5" customHeight="1" hidden="1">
      <c r="A386" s="231"/>
      <c r="B386" s="232"/>
      <c r="C386" s="232"/>
      <c r="D386" s="232"/>
      <c r="E386" s="233"/>
      <c r="F386" s="233"/>
      <c r="G386" s="233"/>
      <c r="H386" s="233"/>
      <c r="I386" s="233"/>
      <c r="J386" s="233"/>
      <c r="K386" s="19"/>
    </row>
    <row r="387" spans="1:11" ht="19.5" customHeight="1" hidden="1">
      <c r="A387" s="231"/>
      <c r="B387" s="232"/>
      <c r="C387" s="232"/>
      <c r="D387" s="232"/>
      <c r="E387" s="233"/>
      <c r="F387" s="233"/>
      <c r="G387" s="233"/>
      <c r="H387" s="233"/>
      <c r="I387" s="233"/>
      <c r="J387" s="233"/>
      <c r="K387" s="19"/>
    </row>
    <row r="388" spans="1:11" ht="39.75" customHeight="1" hidden="1">
      <c r="A388" s="234"/>
      <c r="B388" s="235"/>
      <c r="C388" s="235"/>
      <c r="D388" s="235"/>
      <c r="E388" s="233"/>
      <c r="F388" s="233"/>
      <c r="G388" s="233"/>
      <c r="H388" s="233"/>
      <c r="I388" s="233"/>
      <c r="J388" s="233"/>
      <c r="K388" s="19"/>
    </row>
    <row r="389" spans="1:11" ht="13.5">
      <c r="A389" s="21"/>
      <c r="B389" s="22"/>
      <c r="C389" s="22"/>
      <c r="D389" s="22"/>
      <c r="E389" s="22"/>
      <c r="F389" s="22"/>
      <c r="G389" s="22"/>
      <c r="H389" s="22"/>
      <c r="I389" s="22"/>
      <c r="J389" s="22"/>
      <c r="K389" s="23"/>
    </row>
  </sheetData>
  <sheetProtection/>
  <mergeCells count="320">
    <mergeCell ref="A386:D386"/>
    <mergeCell ref="E386:J386"/>
    <mergeCell ref="A387:D387"/>
    <mergeCell ref="E387:J388"/>
    <mergeCell ref="A388:D388"/>
    <mergeCell ref="A381:D381"/>
    <mergeCell ref="E381:G381"/>
    <mergeCell ref="I381:K381"/>
    <mergeCell ref="A382:D382"/>
    <mergeCell ref="E382:G382"/>
    <mergeCell ref="I382:K382"/>
    <mergeCell ref="A379:D379"/>
    <mergeCell ref="E379:G379"/>
    <mergeCell ref="I379:K379"/>
    <mergeCell ref="A380:D380"/>
    <mergeCell ref="E380:G380"/>
    <mergeCell ref="I380:K380"/>
    <mergeCell ref="B369:K369"/>
    <mergeCell ref="B372:K372"/>
    <mergeCell ref="B373:E373"/>
    <mergeCell ref="B374:C374"/>
    <mergeCell ref="B375:C375"/>
    <mergeCell ref="A378:D378"/>
    <mergeCell ref="E378:H378"/>
    <mergeCell ref="I378:K378"/>
    <mergeCell ref="B360:K360"/>
    <mergeCell ref="A363:B363"/>
    <mergeCell ref="B366:K366"/>
    <mergeCell ref="A367:A368"/>
    <mergeCell ref="B367:K367"/>
    <mergeCell ref="B368:K368"/>
    <mergeCell ref="A347:D347"/>
    <mergeCell ref="E347:J347"/>
    <mergeCell ref="A348:D348"/>
    <mergeCell ref="E348:J349"/>
    <mergeCell ref="A349:D349"/>
    <mergeCell ref="A356:K356"/>
    <mergeCell ref="A342:D342"/>
    <mergeCell ref="E342:G342"/>
    <mergeCell ref="I342:K342"/>
    <mergeCell ref="A343:D343"/>
    <mergeCell ref="E343:G343"/>
    <mergeCell ref="I343:K343"/>
    <mergeCell ref="A340:D340"/>
    <mergeCell ref="E340:G340"/>
    <mergeCell ref="I340:K340"/>
    <mergeCell ref="A341:D341"/>
    <mergeCell ref="E341:G341"/>
    <mergeCell ref="I341:K341"/>
    <mergeCell ref="B330:K330"/>
    <mergeCell ref="B333:K333"/>
    <mergeCell ref="B334:E334"/>
    <mergeCell ref="B335:C335"/>
    <mergeCell ref="B336:C336"/>
    <mergeCell ref="A339:D339"/>
    <mergeCell ref="E339:H339"/>
    <mergeCell ref="I339:K339"/>
    <mergeCell ref="B321:K321"/>
    <mergeCell ref="A324:B324"/>
    <mergeCell ref="B327:K327"/>
    <mergeCell ref="A328:A329"/>
    <mergeCell ref="B328:K328"/>
    <mergeCell ref="B329:K329"/>
    <mergeCell ref="A308:D308"/>
    <mergeCell ref="E308:J308"/>
    <mergeCell ref="A309:D309"/>
    <mergeCell ref="E309:J310"/>
    <mergeCell ref="A310:D310"/>
    <mergeCell ref="A317:K317"/>
    <mergeCell ref="A303:D303"/>
    <mergeCell ref="E303:G303"/>
    <mergeCell ref="I303:K303"/>
    <mergeCell ref="A304:D304"/>
    <mergeCell ref="E304:G304"/>
    <mergeCell ref="I304:K304"/>
    <mergeCell ref="A301:D301"/>
    <mergeCell ref="E301:G301"/>
    <mergeCell ref="I301:K301"/>
    <mergeCell ref="A302:D302"/>
    <mergeCell ref="E302:G302"/>
    <mergeCell ref="I302:K302"/>
    <mergeCell ref="B291:K291"/>
    <mergeCell ref="B294:K294"/>
    <mergeCell ref="B295:E295"/>
    <mergeCell ref="B296:C296"/>
    <mergeCell ref="B297:C297"/>
    <mergeCell ref="A300:D300"/>
    <mergeCell ref="E300:H300"/>
    <mergeCell ref="I300:K300"/>
    <mergeCell ref="B282:K282"/>
    <mergeCell ref="A285:B285"/>
    <mergeCell ref="B288:K288"/>
    <mergeCell ref="A289:A290"/>
    <mergeCell ref="B289:K289"/>
    <mergeCell ref="B290:K290"/>
    <mergeCell ref="A269:D269"/>
    <mergeCell ref="E269:J269"/>
    <mergeCell ref="A270:D270"/>
    <mergeCell ref="E270:J271"/>
    <mergeCell ref="A271:D271"/>
    <mergeCell ref="A278:K278"/>
    <mergeCell ref="A264:D264"/>
    <mergeCell ref="E264:G264"/>
    <mergeCell ref="I264:K264"/>
    <mergeCell ref="A265:D265"/>
    <mergeCell ref="E265:G265"/>
    <mergeCell ref="I265:K265"/>
    <mergeCell ref="A262:D262"/>
    <mergeCell ref="E262:G262"/>
    <mergeCell ref="I262:K262"/>
    <mergeCell ref="A263:D263"/>
    <mergeCell ref="E263:G263"/>
    <mergeCell ref="I263:K263"/>
    <mergeCell ref="B252:K252"/>
    <mergeCell ref="B255:K255"/>
    <mergeCell ref="B256:E256"/>
    <mergeCell ref="B257:C257"/>
    <mergeCell ref="B258:C258"/>
    <mergeCell ref="A261:D261"/>
    <mergeCell ref="E261:H261"/>
    <mergeCell ref="I261:K261"/>
    <mergeCell ref="B243:K243"/>
    <mergeCell ref="A246:B246"/>
    <mergeCell ref="B249:K249"/>
    <mergeCell ref="A250:A251"/>
    <mergeCell ref="B250:K250"/>
    <mergeCell ref="B251:K251"/>
    <mergeCell ref="A230:D230"/>
    <mergeCell ref="E230:J230"/>
    <mergeCell ref="A231:D231"/>
    <mergeCell ref="E231:J232"/>
    <mergeCell ref="A232:D232"/>
    <mergeCell ref="A239:K239"/>
    <mergeCell ref="A225:D225"/>
    <mergeCell ref="E225:G225"/>
    <mergeCell ref="I225:K225"/>
    <mergeCell ref="A226:D226"/>
    <mergeCell ref="E226:G226"/>
    <mergeCell ref="I226:K226"/>
    <mergeCell ref="A223:D223"/>
    <mergeCell ref="E223:G223"/>
    <mergeCell ref="I223:K223"/>
    <mergeCell ref="A224:D224"/>
    <mergeCell ref="E224:G224"/>
    <mergeCell ref="I224:K224"/>
    <mergeCell ref="B213:K213"/>
    <mergeCell ref="B216:K216"/>
    <mergeCell ref="B217:E217"/>
    <mergeCell ref="B218:C218"/>
    <mergeCell ref="B219:C219"/>
    <mergeCell ref="A222:D222"/>
    <mergeCell ref="E222:H222"/>
    <mergeCell ref="I222:K222"/>
    <mergeCell ref="B204:K204"/>
    <mergeCell ref="A207:B207"/>
    <mergeCell ref="B210:K210"/>
    <mergeCell ref="A211:A212"/>
    <mergeCell ref="B211:K211"/>
    <mergeCell ref="B212:K212"/>
    <mergeCell ref="A191:D191"/>
    <mergeCell ref="E191:J191"/>
    <mergeCell ref="A192:D192"/>
    <mergeCell ref="E192:J193"/>
    <mergeCell ref="A193:D193"/>
    <mergeCell ref="A200:K200"/>
    <mergeCell ref="A186:D186"/>
    <mergeCell ref="E186:G186"/>
    <mergeCell ref="I186:K186"/>
    <mergeCell ref="A187:D187"/>
    <mergeCell ref="E187:G187"/>
    <mergeCell ref="I187:K187"/>
    <mergeCell ref="A184:D184"/>
    <mergeCell ref="E184:G184"/>
    <mergeCell ref="I184:K184"/>
    <mergeCell ref="A185:D185"/>
    <mergeCell ref="E185:G185"/>
    <mergeCell ref="I185:K185"/>
    <mergeCell ref="B174:K174"/>
    <mergeCell ref="B177:K177"/>
    <mergeCell ref="B178:E178"/>
    <mergeCell ref="B179:C179"/>
    <mergeCell ref="B180:C180"/>
    <mergeCell ref="A183:D183"/>
    <mergeCell ref="E183:H183"/>
    <mergeCell ref="I183:K183"/>
    <mergeCell ref="B165:K165"/>
    <mergeCell ref="A168:B168"/>
    <mergeCell ref="B171:K171"/>
    <mergeCell ref="A172:A173"/>
    <mergeCell ref="B172:K172"/>
    <mergeCell ref="B173:K173"/>
    <mergeCell ref="A152:D152"/>
    <mergeCell ref="E152:J152"/>
    <mergeCell ref="A153:D153"/>
    <mergeCell ref="E153:J154"/>
    <mergeCell ref="A154:D154"/>
    <mergeCell ref="A161:K161"/>
    <mergeCell ref="A147:D147"/>
    <mergeCell ref="E147:G147"/>
    <mergeCell ref="I147:K147"/>
    <mergeCell ref="A148:D148"/>
    <mergeCell ref="E148:G148"/>
    <mergeCell ref="I148:K148"/>
    <mergeCell ref="A145:D145"/>
    <mergeCell ref="E145:G145"/>
    <mergeCell ref="I145:K145"/>
    <mergeCell ref="A146:D146"/>
    <mergeCell ref="E146:G146"/>
    <mergeCell ref="I146:K146"/>
    <mergeCell ref="B135:K135"/>
    <mergeCell ref="B138:K138"/>
    <mergeCell ref="B139:E139"/>
    <mergeCell ref="B140:C140"/>
    <mergeCell ref="B141:C141"/>
    <mergeCell ref="A144:D144"/>
    <mergeCell ref="E144:H144"/>
    <mergeCell ref="I144:K144"/>
    <mergeCell ref="B126:K126"/>
    <mergeCell ref="A129:B129"/>
    <mergeCell ref="B132:K132"/>
    <mergeCell ref="A133:A134"/>
    <mergeCell ref="B133:K133"/>
    <mergeCell ref="B134:K134"/>
    <mergeCell ref="A113:D113"/>
    <mergeCell ref="E113:J113"/>
    <mergeCell ref="A114:D114"/>
    <mergeCell ref="E114:J115"/>
    <mergeCell ref="A115:D115"/>
    <mergeCell ref="A122:K122"/>
    <mergeCell ref="A108:D108"/>
    <mergeCell ref="E108:G108"/>
    <mergeCell ref="I108:K108"/>
    <mergeCell ref="A109:D109"/>
    <mergeCell ref="E109:G109"/>
    <mergeCell ref="I109:K109"/>
    <mergeCell ref="A106:D106"/>
    <mergeCell ref="E106:G106"/>
    <mergeCell ref="I106:K106"/>
    <mergeCell ref="A107:D107"/>
    <mergeCell ref="E107:G107"/>
    <mergeCell ref="I107:K107"/>
    <mergeCell ref="B96:K96"/>
    <mergeCell ref="B99:K99"/>
    <mergeCell ref="B100:E100"/>
    <mergeCell ref="B101:C101"/>
    <mergeCell ref="B102:C102"/>
    <mergeCell ref="A105:D105"/>
    <mergeCell ref="E105:H105"/>
    <mergeCell ref="I105:K105"/>
    <mergeCell ref="B87:K87"/>
    <mergeCell ref="A90:B90"/>
    <mergeCell ref="B93:K93"/>
    <mergeCell ref="A94:A95"/>
    <mergeCell ref="B94:K94"/>
    <mergeCell ref="B95:K95"/>
    <mergeCell ref="A74:D74"/>
    <mergeCell ref="E74:J74"/>
    <mergeCell ref="A75:D75"/>
    <mergeCell ref="E75:J76"/>
    <mergeCell ref="A76:D76"/>
    <mergeCell ref="A83:K83"/>
    <mergeCell ref="A69:D69"/>
    <mergeCell ref="E69:G69"/>
    <mergeCell ref="I69:K69"/>
    <mergeCell ref="A70:D70"/>
    <mergeCell ref="E70:G70"/>
    <mergeCell ref="I70:K70"/>
    <mergeCell ref="A67:D67"/>
    <mergeCell ref="E67:G67"/>
    <mergeCell ref="I67:K67"/>
    <mergeCell ref="A68:D68"/>
    <mergeCell ref="E68:G68"/>
    <mergeCell ref="I68:K68"/>
    <mergeCell ref="B57:K57"/>
    <mergeCell ref="B60:K60"/>
    <mergeCell ref="B61:E61"/>
    <mergeCell ref="B62:C62"/>
    <mergeCell ref="B63:C63"/>
    <mergeCell ref="A66:D66"/>
    <mergeCell ref="E66:H66"/>
    <mergeCell ref="I66:K66"/>
    <mergeCell ref="B48:K48"/>
    <mergeCell ref="A51:B51"/>
    <mergeCell ref="B54:K54"/>
    <mergeCell ref="A55:A56"/>
    <mergeCell ref="B55:K55"/>
    <mergeCell ref="B56:K56"/>
    <mergeCell ref="A35:D35"/>
    <mergeCell ref="E35:J35"/>
    <mergeCell ref="A36:D36"/>
    <mergeCell ref="E36:J37"/>
    <mergeCell ref="A37:D37"/>
    <mergeCell ref="A44:K44"/>
    <mergeCell ref="A30:D30"/>
    <mergeCell ref="E30:G30"/>
    <mergeCell ref="I30:K30"/>
    <mergeCell ref="A31:D31"/>
    <mergeCell ref="E31:G31"/>
    <mergeCell ref="I31:K31"/>
    <mergeCell ref="A28:D28"/>
    <mergeCell ref="E28:G28"/>
    <mergeCell ref="I28:K28"/>
    <mergeCell ref="A29:D29"/>
    <mergeCell ref="E29:G29"/>
    <mergeCell ref="I29:K29"/>
    <mergeCell ref="B18:K18"/>
    <mergeCell ref="B21:K21"/>
    <mergeCell ref="B22:E22"/>
    <mergeCell ref="B23:C23"/>
    <mergeCell ref="B24:C24"/>
    <mergeCell ref="A27:D27"/>
    <mergeCell ref="E27:H27"/>
    <mergeCell ref="I27:K27"/>
    <mergeCell ref="A5:K5"/>
    <mergeCell ref="B9:K9"/>
    <mergeCell ref="A12:B12"/>
    <mergeCell ref="B15:K15"/>
    <mergeCell ref="A16:A17"/>
    <mergeCell ref="B16:K16"/>
    <mergeCell ref="B17:K17"/>
  </mergeCells>
  <printOptions/>
  <pageMargins left="0.7086614173228347" right="0.5118110236220472" top="0.9448818897637796" bottom="0.7480314960629921" header="0.31496062992125984" footer="0.31496062992125984"/>
  <pageSetup blackAndWhite="1" horizontalDpi="600" verticalDpi="600" orientation="portrait" paperSize="9" scale="95" r:id="rId2"/>
  <rowBreaks count="9" manualBreakCount="9">
    <brk id="39" max="255" man="1"/>
    <brk id="78" max="255" man="1"/>
    <brk id="117" max="255" man="1"/>
    <brk id="156" max="255" man="1"/>
    <brk id="195" max="255" man="1"/>
    <brk id="234" max="255" man="1"/>
    <brk id="273" max="255" man="1"/>
    <brk id="312" max="255" man="1"/>
    <brk id="351" max="255" man="1"/>
  </rowBreaks>
  <drawing r:id="rId1"/>
</worksheet>
</file>

<file path=xl/worksheets/sheet7.xml><?xml version="1.0" encoding="utf-8"?>
<worksheet xmlns="http://schemas.openxmlformats.org/spreadsheetml/2006/main" xmlns:r="http://schemas.openxmlformats.org/officeDocument/2006/relationships">
  <sheetPr>
    <tabColor rgb="FF00B050"/>
  </sheetPr>
  <dimension ref="A1:K389"/>
  <sheetViews>
    <sheetView showZeros="0" view="pageBreakPreview" zoomScaleSheetLayoutView="100" zoomScalePageLayoutView="0" workbookViewId="0" topLeftCell="A1">
      <selection activeCell="L17" sqref="L17"/>
    </sheetView>
  </sheetViews>
  <sheetFormatPr defaultColWidth="8.57421875" defaultRowHeight="15"/>
  <sheetData>
    <row r="1" spans="1:11" ht="13.5">
      <c r="A1" s="14" t="s">
        <v>211</v>
      </c>
      <c r="B1" s="15"/>
      <c r="C1" s="15"/>
      <c r="D1" s="15"/>
      <c r="E1" s="15"/>
      <c r="F1" s="15"/>
      <c r="G1" s="15"/>
      <c r="H1" s="15"/>
      <c r="I1" s="15"/>
      <c r="J1" s="15"/>
      <c r="K1" s="16"/>
    </row>
    <row r="2" spans="1:11" ht="13.5">
      <c r="A2" s="17"/>
      <c r="B2" s="18"/>
      <c r="C2" s="18"/>
      <c r="D2" s="18"/>
      <c r="E2" s="18"/>
      <c r="F2" s="18"/>
      <c r="G2" s="18"/>
      <c r="H2" s="18"/>
      <c r="I2" s="18"/>
      <c r="J2" s="18"/>
      <c r="K2" s="19"/>
    </row>
    <row r="3" spans="1:11" ht="13.5">
      <c r="A3" s="17"/>
      <c r="B3" s="18"/>
      <c r="C3" s="18"/>
      <c r="D3" s="18"/>
      <c r="E3" s="18"/>
      <c r="F3" s="18"/>
      <c r="G3" s="18"/>
      <c r="H3" s="18"/>
      <c r="I3" s="18"/>
      <c r="J3" s="18"/>
      <c r="K3" s="19"/>
    </row>
    <row r="4" spans="1:11" ht="13.5">
      <c r="A4" s="17"/>
      <c r="B4" s="18"/>
      <c r="C4" s="18"/>
      <c r="D4" s="18"/>
      <c r="E4" s="18"/>
      <c r="F4" s="18"/>
      <c r="G4" s="18"/>
      <c r="H4" s="18"/>
      <c r="I4" s="18"/>
      <c r="J4" s="18"/>
      <c r="K4" s="19"/>
    </row>
    <row r="5" spans="1:11" ht="18.75">
      <c r="A5" s="228" t="s">
        <v>20</v>
      </c>
      <c r="B5" s="229"/>
      <c r="C5" s="229"/>
      <c r="D5" s="229"/>
      <c r="E5" s="229"/>
      <c r="F5" s="229"/>
      <c r="G5" s="229"/>
      <c r="H5" s="229"/>
      <c r="I5" s="229"/>
      <c r="J5" s="229"/>
      <c r="K5" s="230"/>
    </row>
    <row r="6" spans="1:11" ht="18.75">
      <c r="A6" s="20"/>
      <c r="B6" s="18"/>
      <c r="C6" s="18"/>
      <c r="D6" s="18"/>
      <c r="E6" s="18"/>
      <c r="F6" s="18"/>
      <c r="G6" s="18"/>
      <c r="H6" s="18"/>
      <c r="I6" s="18"/>
      <c r="J6" s="18"/>
      <c r="K6" s="19"/>
    </row>
    <row r="7" spans="1:11" ht="13.5">
      <c r="A7" s="17"/>
      <c r="B7" s="18"/>
      <c r="C7" s="18"/>
      <c r="D7" s="18"/>
      <c r="E7" s="18"/>
      <c r="F7" s="18"/>
      <c r="G7" s="18"/>
      <c r="H7" s="18"/>
      <c r="I7" s="18"/>
      <c r="J7" s="18"/>
      <c r="K7" s="19"/>
    </row>
    <row r="8" spans="1:11" ht="13.5">
      <c r="A8" s="17" t="s">
        <v>45</v>
      </c>
      <c r="B8" s="18"/>
      <c r="C8" s="18"/>
      <c r="D8" s="18"/>
      <c r="E8" s="18"/>
      <c r="F8" s="18"/>
      <c r="G8" s="18"/>
      <c r="H8" s="18"/>
      <c r="I8" s="18"/>
      <c r="J8" s="18"/>
      <c r="K8" s="19"/>
    </row>
    <row r="9" spans="1:11" ht="30" customHeight="1">
      <c r="A9" s="97" t="s">
        <v>21</v>
      </c>
      <c r="B9" s="136" t="str">
        <f>CONCATENATE('★基礎情報入力'!D4,"　　",'★基礎情報入力'!D5)</f>
        <v>　　</v>
      </c>
      <c r="C9" s="137"/>
      <c r="D9" s="137"/>
      <c r="E9" s="137"/>
      <c r="F9" s="137"/>
      <c r="G9" s="137"/>
      <c r="H9" s="137"/>
      <c r="I9" s="137"/>
      <c r="J9" s="137"/>
      <c r="K9" s="190"/>
    </row>
    <row r="10" spans="1:11" ht="13.5">
      <c r="A10" s="17"/>
      <c r="B10" s="18"/>
      <c r="C10" s="18"/>
      <c r="D10" s="18"/>
      <c r="E10" s="18"/>
      <c r="F10" s="18"/>
      <c r="G10" s="18"/>
      <c r="H10" s="18"/>
      <c r="I10" s="18"/>
      <c r="J10" s="18"/>
      <c r="K10" s="19"/>
    </row>
    <row r="11" spans="1:11" ht="13.5">
      <c r="A11" s="17" t="s">
        <v>279</v>
      </c>
      <c r="B11" s="18"/>
      <c r="C11" s="18"/>
      <c r="D11" s="18"/>
      <c r="E11" s="18"/>
      <c r="F11" s="18"/>
      <c r="G11" s="18"/>
      <c r="H11" s="18"/>
      <c r="I11" s="18"/>
      <c r="J11" s="18"/>
      <c r="K11" s="19"/>
    </row>
    <row r="12" spans="1:11" ht="30" customHeight="1">
      <c r="A12" s="219"/>
      <c r="B12" s="220"/>
      <c r="C12" s="18" t="s">
        <v>25</v>
      </c>
      <c r="D12" s="18"/>
      <c r="E12" s="18"/>
      <c r="F12" s="18"/>
      <c r="G12" s="18"/>
      <c r="H12" s="18"/>
      <c r="I12" s="18"/>
      <c r="J12" s="18"/>
      <c r="K12" s="19"/>
    </row>
    <row r="13" spans="1:11" ht="13.5">
      <c r="A13" s="17"/>
      <c r="B13" s="18"/>
      <c r="C13" s="18"/>
      <c r="D13" s="18"/>
      <c r="E13" s="18"/>
      <c r="F13" s="18"/>
      <c r="G13" s="18"/>
      <c r="H13" s="18"/>
      <c r="I13" s="18"/>
      <c r="J13" s="18"/>
      <c r="K13" s="19"/>
    </row>
    <row r="14" spans="1:11" ht="13.5">
      <c r="A14" s="17" t="s">
        <v>23</v>
      </c>
      <c r="B14" s="18"/>
      <c r="C14" s="18"/>
      <c r="D14" s="18"/>
      <c r="E14" s="18"/>
      <c r="F14" s="18"/>
      <c r="G14" s="18"/>
      <c r="H14" s="18"/>
      <c r="I14" s="18"/>
      <c r="J14" s="18"/>
      <c r="K14" s="19"/>
    </row>
    <row r="15" spans="1:11" ht="30" customHeight="1">
      <c r="A15" s="98" t="s">
        <v>24</v>
      </c>
      <c r="B15" s="221">
        <f>'★基礎情報入力'!N10</f>
        <v>0</v>
      </c>
      <c r="C15" s="222"/>
      <c r="D15" s="222"/>
      <c r="E15" s="222"/>
      <c r="F15" s="222"/>
      <c r="G15" s="222"/>
      <c r="H15" s="222"/>
      <c r="I15" s="222"/>
      <c r="J15" s="222"/>
      <c r="K15" s="223"/>
    </row>
    <row r="16" spans="1:11" ht="24.75" customHeight="1">
      <c r="A16" s="146" t="s">
        <v>43</v>
      </c>
      <c r="B16" s="221">
        <f>'★基礎情報入力'!N11</f>
        <v>0</v>
      </c>
      <c r="C16" s="222"/>
      <c r="D16" s="222"/>
      <c r="E16" s="222"/>
      <c r="F16" s="222"/>
      <c r="G16" s="222"/>
      <c r="H16" s="222"/>
      <c r="I16" s="222"/>
      <c r="J16" s="222"/>
      <c r="K16" s="223"/>
    </row>
    <row r="17" spans="1:11" ht="39.75" customHeight="1">
      <c r="A17" s="224"/>
      <c r="B17" s="225">
        <f>CONCATENATE('★基礎情報入力'!N12,'★基礎情報入力'!N13,'★基礎情報入力'!N14)</f>
      </c>
      <c r="C17" s="226"/>
      <c r="D17" s="226"/>
      <c r="E17" s="226"/>
      <c r="F17" s="226"/>
      <c r="G17" s="226"/>
      <c r="H17" s="226"/>
      <c r="I17" s="226"/>
      <c r="J17" s="226"/>
      <c r="K17" s="227"/>
    </row>
    <row r="18" spans="1:11" ht="30" customHeight="1">
      <c r="A18" s="98" t="s">
        <v>26</v>
      </c>
      <c r="B18" s="207">
        <f>B17</f>
      </c>
      <c r="C18" s="208"/>
      <c r="D18" s="208"/>
      <c r="E18" s="208"/>
      <c r="F18" s="208"/>
      <c r="G18" s="208"/>
      <c r="H18" s="208"/>
      <c r="I18" s="208"/>
      <c r="J18" s="208"/>
      <c r="K18" s="209"/>
    </row>
    <row r="19" spans="1:11" ht="13.5">
      <c r="A19" s="17" t="s">
        <v>27</v>
      </c>
      <c r="B19" s="18"/>
      <c r="C19" s="18"/>
      <c r="D19" s="18"/>
      <c r="E19" s="18"/>
      <c r="F19" s="18"/>
      <c r="G19" s="18"/>
      <c r="H19" s="18"/>
      <c r="I19" s="18"/>
      <c r="J19" s="18"/>
      <c r="K19" s="19"/>
    </row>
    <row r="20" spans="1:11" ht="13.5">
      <c r="A20" s="17"/>
      <c r="B20" s="18"/>
      <c r="C20" s="18"/>
      <c r="D20" s="18"/>
      <c r="E20" s="18"/>
      <c r="F20" s="18"/>
      <c r="G20" s="18"/>
      <c r="H20" s="18"/>
      <c r="I20" s="18"/>
      <c r="J20" s="18"/>
      <c r="K20" s="19"/>
    </row>
    <row r="21" spans="1:11" ht="39.75" customHeight="1">
      <c r="A21" s="98" t="s">
        <v>28</v>
      </c>
      <c r="B21" s="210"/>
      <c r="C21" s="211"/>
      <c r="D21" s="211"/>
      <c r="E21" s="211"/>
      <c r="F21" s="211"/>
      <c r="G21" s="211"/>
      <c r="H21" s="211"/>
      <c r="I21" s="211"/>
      <c r="J21" s="211"/>
      <c r="K21" s="212"/>
    </row>
    <row r="22" spans="1:11" ht="30" customHeight="1">
      <c r="A22" s="8" t="s">
        <v>29</v>
      </c>
      <c r="B22" s="213" t="s">
        <v>46</v>
      </c>
      <c r="C22" s="214"/>
      <c r="D22" s="214"/>
      <c r="E22" s="214"/>
      <c r="F22" s="99" t="s">
        <v>49</v>
      </c>
      <c r="G22" s="100"/>
      <c r="H22" s="99" t="s">
        <v>47</v>
      </c>
      <c r="I22" s="100"/>
      <c r="J22" s="10" t="s">
        <v>48</v>
      </c>
      <c r="K22" s="11"/>
    </row>
    <row r="23" spans="1:11" ht="30" customHeight="1">
      <c r="A23" s="8" t="s">
        <v>30</v>
      </c>
      <c r="B23" s="215">
        <f>'★基礎情報入力'!N15</f>
        <v>0</v>
      </c>
      <c r="C23" s="216"/>
      <c r="D23" s="9" t="s">
        <v>31</v>
      </c>
      <c r="E23" s="9"/>
      <c r="F23" s="9"/>
      <c r="G23" s="9"/>
      <c r="H23" s="9"/>
      <c r="I23" s="9"/>
      <c r="J23" s="9"/>
      <c r="K23" s="6"/>
    </row>
    <row r="24" spans="1:11" ht="30" customHeight="1">
      <c r="A24" s="97" t="s">
        <v>44</v>
      </c>
      <c r="B24" s="217" t="s">
        <v>53</v>
      </c>
      <c r="C24" s="218"/>
      <c r="D24" s="9" t="s">
        <v>32</v>
      </c>
      <c r="E24" s="9"/>
      <c r="F24" s="9"/>
      <c r="G24" s="9"/>
      <c r="H24" s="9"/>
      <c r="I24" s="9"/>
      <c r="J24" s="9"/>
      <c r="K24" s="6"/>
    </row>
    <row r="25" spans="1:11" ht="13.5">
      <c r="A25" s="17"/>
      <c r="B25" s="18"/>
      <c r="C25" s="18"/>
      <c r="D25" s="18"/>
      <c r="E25" s="18"/>
      <c r="F25" s="18"/>
      <c r="G25" s="18"/>
      <c r="H25" s="18"/>
      <c r="I25" s="18"/>
      <c r="J25" s="18"/>
      <c r="K25" s="19"/>
    </row>
    <row r="26" spans="1:11" ht="13.5">
      <c r="A26" s="17" t="s">
        <v>33</v>
      </c>
      <c r="B26" s="18"/>
      <c r="C26" s="18"/>
      <c r="D26" s="18"/>
      <c r="E26" s="18"/>
      <c r="F26" s="18"/>
      <c r="G26" s="18"/>
      <c r="H26" s="18"/>
      <c r="I26" s="18"/>
      <c r="J26" s="18"/>
      <c r="K26" s="19"/>
    </row>
    <row r="27" spans="1:11" ht="19.5" customHeight="1">
      <c r="A27" s="182" t="s">
        <v>34</v>
      </c>
      <c r="B27" s="182"/>
      <c r="C27" s="182"/>
      <c r="D27" s="182"/>
      <c r="E27" s="182" t="s">
        <v>51</v>
      </c>
      <c r="F27" s="182"/>
      <c r="G27" s="182"/>
      <c r="H27" s="182"/>
      <c r="I27" s="182" t="s">
        <v>52</v>
      </c>
      <c r="J27" s="182"/>
      <c r="K27" s="182"/>
    </row>
    <row r="28" spans="1:11" ht="30" customHeight="1">
      <c r="A28" s="148" t="s">
        <v>212</v>
      </c>
      <c r="B28" s="195"/>
      <c r="C28" s="195"/>
      <c r="D28" s="196"/>
      <c r="E28" s="203">
        <f>'様式3-2-2（設計・要安全確認計画）'!D8</f>
        <v>0</v>
      </c>
      <c r="F28" s="204"/>
      <c r="G28" s="205"/>
      <c r="H28" s="13" t="s">
        <v>50</v>
      </c>
      <c r="I28" s="206"/>
      <c r="J28" s="206"/>
      <c r="K28" s="206"/>
    </row>
    <row r="29" spans="1:11" ht="30" customHeight="1" hidden="1">
      <c r="A29" s="202"/>
      <c r="B29" s="202"/>
      <c r="C29" s="202"/>
      <c r="D29" s="202"/>
      <c r="E29" s="203"/>
      <c r="F29" s="204"/>
      <c r="G29" s="205"/>
      <c r="H29" s="13"/>
      <c r="I29" s="206"/>
      <c r="J29" s="206"/>
      <c r="K29" s="206"/>
    </row>
    <row r="30" spans="1:11" ht="30" customHeight="1" hidden="1">
      <c r="A30" s="202"/>
      <c r="B30" s="202"/>
      <c r="C30" s="202"/>
      <c r="D30" s="202"/>
      <c r="E30" s="203"/>
      <c r="F30" s="204"/>
      <c r="G30" s="205"/>
      <c r="H30" s="13"/>
      <c r="I30" s="206"/>
      <c r="J30" s="206"/>
      <c r="K30" s="206"/>
    </row>
    <row r="31" spans="1:11" ht="30" customHeight="1">
      <c r="A31" s="202" t="s">
        <v>213</v>
      </c>
      <c r="B31" s="202"/>
      <c r="C31" s="202"/>
      <c r="D31" s="202"/>
      <c r="E31" s="203">
        <f>'様式3-2-2（設計・要安全確認計画）'!V8</f>
        <v>0</v>
      </c>
      <c r="F31" s="204"/>
      <c r="G31" s="205"/>
      <c r="H31" s="13" t="s">
        <v>50</v>
      </c>
      <c r="I31" s="206"/>
      <c r="J31" s="206"/>
      <c r="K31" s="206"/>
    </row>
    <row r="32" spans="1:11" ht="13.5">
      <c r="A32" s="17" t="s">
        <v>38</v>
      </c>
      <c r="B32" s="18"/>
      <c r="C32" s="18"/>
      <c r="D32" s="18"/>
      <c r="E32" s="18"/>
      <c r="F32" s="18"/>
      <c r="G32" s="18"/>
      <c r="H32" s="18"/>
      <c r="I32" s="18"/>
      <c r="J32" s="18"/>
      <c r="K32" s="19"/>
    </row>
    <row r="33" spans="1:11" ht="13.5" hidden="1">
      <c r="A33" s="17"/>
      <c r="B33" s="18"/>
      <c r="C33" s="18"/>
      <c r="D33" s="18"/>
      <c r="E33" s="18"/>
      <c r="F33" s="18"/>
      <c r="G33" s="18"/>
      <c r="H33" s="18"/>
      <c r="I33" s="18"/>
      <c r="J33" s="18"/>
      <c r="K33" s="19"/>
    </row>
    <row r="34" spans="1:11" ht="13.5" hidden="1">
      <c r="A34" s="17"/>
      <c r="B34" s="18"/>
      <c r="C34" s="18"/>
      <c r="D34" s="18"/>
      <c r="E34" s="18"/>
      <c r="F34" s="18"/>
      <c r="G34" s="18"/>
      <c r="H34" s="18"/>
      <c r="I34" s="18"/>
      <c r="J34" s="18"/>
      <c r="K34" s="19"/>
    </row>
    <row r="35" spans="1:11" ht="19.5" customHeight="1" hidden="1">
      <c r="A35" s="231"/>
      <c r="B35" s="232"/>
      <c r="C35" s="232"/>
      <c r="D35" s="232"/>
      <c r="E35" s="233"/>
      <c r="F35" s="233"/>
      <c r="G35" s="233"/>
      <c r="H35" s="233"/>
      <c r="I35" s="233"/>
      <c r="J35" s="233"/>
      <c r="K35" s="19"/>
    </row>
    <row r="36" spans="1:11" ht="19.5" customHeight="1" hidden="1">
      <c r="A36" s="231"/>
      <c r="B36" s="232"/>
      <c r="C36" s="232"/>
      <c r="D36" s="232"/>
      <c r="E36" s="233"/>
      <c r="F36" s="233"/>
      <c r="G36" s="233"/>
      <c r="H36" s="233"/>
      <c r="I36" s="233"/>
      <c r="J36" s="233"/>
      <c r="K36" s="19"/>
    </row>
    <row r="37" spans="1:11" ht="39.75" customHeight="1" hidden="1">
      <c r="A37" s="234"/>
      <c r="B37" s="235"/>
      <c r="C37" s="235"/>
      <c r="D37" s="235"/>
      <c r="E37" s="233"/>
      <c r="F37" s="233"/>
      <c r="G37" s="233"/>
      <c r="H37" s="233"/>
      <c r="I37" s="233"/>
      <c r="J37" s="233"/>
      <c r="K37" s="19"/>
    </row>
    <row r="38" spans="1:11" ht="13.5">
      <c r="A38" s="21"/>
      <c r="B38" s="22"/>
      <c r="C38" s="22"/>
      <c r="D38" s="22"/>
      <c r="E38" s="22"/>
      <c r="F38" s="22"/>
      <c r="G38" s="22"/>
      <c r="H38" s="22"/>
      <c r="I38" s="22"/>
      <c r="J38" s="22"/>
      <c r="K38" s="23"/>
    </row>
    <row r="40" spans="1:11" ht="13.5">
      <c r="A40" s="14" t="s">
        <v>158</v>
      </c>
      <c r="B40" s="15"/>
      <c r="C40" s="15"/>
      <c r="D40" s="15"/>
      <c r="E40" s="15"/>
      <c r="F40" s="15"/>
      <c r="G40" s="15"/>
      <c r="H40" s="15"/>
      <c r="I40" s="15"/>
      <c r="J40" s="15"/>
      <c r="K40" s="16"/>
    </row>
    <row r="41" spans="1:11" ht="13.5">
      <c r="A41" s="17"/>
      <c r="B41" s="18"/>
      <c r="C41" s="18"/>
      <c r="D41" s="18"/>
      <c r="E41" s="18"/>
      <c r="F41" s="18"/>
      <c r="G41" s="18"/>
      <c r="H41" s="18"/>
      <c r="I41" s="18"/>
      <c r="J41" s="18"/>
      <c r="K41" s="19"/>
    </row>
    <row r="42" spans="1:11" ht="13.5">
      <c r="A42" s="17"/>
      <c r="B42" s="18"/>
      <c r="C42" s="18"/>
      <c r="D42" s="18"/>
      <c r="E42" s="18"/>
      <c r="F42" s="18"/>
      <c r="G42" s="18"/>
      <c r="H42" s="18"/>
      <c r="I42" s="18"/>
      <c r="J42" s="18"/>
      <c r="K42" s="19"/>
    </row>
    <row r="43" spans="1:11" ht="13.5">
      <c r="A43" s="17"/>
      <c r="B43" s="18"/>
      <c r="C43" s="18"/>
      <c r="D43" s="18"/>
      <c r="E43" s="18"/>
      <c r="F43" s="18"/>
      <c r="G43" s="18"/>
      <c r="H43" s="18"/>
      <c r="I43" s="18"/>
      <c r="J43" s="18"/>
      <c r="K43" s="19"/>
    </row>
    <row r="44" spans="1:11" ht="18.75">
      <c r="A44" s="228" t="s">
        <v>20</v>
      </c>
      <c r="B44" s="229"/>
      <c r="C44" s="229"/>
      <c r="D44" s="229"/>
      <c r="E44" s="229"/>
      <c r="F44" s="229"/>
      <c r="G44" s="229"/>
      <c r="H44" s="229"/>
      <c r="I44" s="229"/>
      <c r="J44" s="229"/>
      <c r="K44" s="230"/>
    </row>
    <row r="45" spans="1:11" ht="18.75">
      <c r="A45" s="20"/>
      <c r="B45" s="18"/>
      <c r="C45" s="18"/>
      <c r="D45" s="18"/>
      <c r="E45" s="18"/>
      <c r="F45" s="18"/>
      <c r="G45" s="18"/>
      <c r="H45" s="18"/>
      <c r="I45" s="18"/>
      <c r="J45" s="18"/>
      <c r="K45" s="19"/>
    </row>
    <row r="46" spans="1:11" ht="13.5">
      <c r="A46" s="17"/>
      <c r="B46" s="18"/>
      <c r="C46" s="18"/>
      <c r="D46" s="18"/>
      <c r="E46" s="18"/>
      <c r="F46" s="18"/>
      <c r="G46" s="18"/>
      <c r="H46" s="18"/>
      <c r="I46" s="18"/>
      <c r="J46" s="18"/>
      <c r="K46" s="19"/>
    </row>
    <row r="47" spans="1:11" ht="13.5">
      <c r="A47" s="17" t="s">
        <v>45</v>
      </c>
      <c r="B47" s="18"/>
      <c r="C47" s="18"/>
      <c r="D47" s="18"/>
      <c r="E47" s="18"/>
      <c r="F47" s="18"/>
      <c r="G47" s="18"/>
      <c r="H47" s="18"/>
      <c r="I47" s="18"/>
      <c r="J47" s="18"/>
      <c r="K47" s="19"/>
    </row>
    <row r="48" spans="1:11" ht="30" customHeight="1">
      <c r="A48" s="97" t="s">
        <v>21</v>
      </c>
      <c r="B48" s="136" t="str">
        <f>CONCATENATE('★基礎情報入力'!D4,"　　",'★基礎情報入力'!D5)</f>
        <v>　　</v>
      </c>
      <c r="C48" s="137"/>
      <c r="D48" s="137"/>
      <c r="E48" s="137"/>
      <c r="F48" s="137"/>
      <c r="G48" s="137"/>
      <c r="H48" s="137"/>
      <c r="I48" s="137"/>
      <c r="J48" s="137"/>
      <c r="K48" s="190"/>
    </row>
    <row r="49" spans="1:11" ht="13.5">
      <c r="A49" s="17"/>
      <c r="B49" s="18"/>
      <c r="C49" s="18"/>
      <c r="D49" s="18"/>
      <c r="E49" s="18"/>
      <c r="F49" s="18"/>
      <c r="G49" s="18"/>
      <c r="H49" s="18"/>
      <c r="I49" s="18"/>
      <c r="J49" s="18"/>
      <c r="K49" s="19"/>
    </row>
    <row r="50" spans="1:11" ht="13.5">
      <c r="A50" s="17" t="s">
        <v>279</v>
      </c>
      <c r="B50" s="18"/>
      <c r="C50" s="18"/>
      <c r="D50" s="18"/>
      <c r="E50" s="18"/>
      <c r="F50" s="18"/>
      <c r="G50" s="18"/>
      <c r="H50" s="18"/>
      <c r="I50" s="18"/>
      <c r="J50" s="18"/>
      <c r="K50" s="19"/>
    </row>
    <row r="51" spans="1:11" ht="30" customHeight="1">
      <c r="A51" s="219"/>
      <c r="B51" s="220"/>
      <c r="C51" s="18" t="s">
        <v>25</v>
      </c>
      <c r="D51" s="18"/>
      <c r="E51" s="18"/>
      <c r="F51" s="18"/>
      <c r="G51" s="18"/>
      <c r="H51" s="18"/>
      <c r="I51" s="18"/>
      <c r="J51" s="18"/>
      <c r="K51" s="19"/>
    </row>
    <row r="52" spans="1:11" ht="13.5">
      <c r="A52" s="17"/>
      <c r="B52" s="18"/>
      <c r="C52" s="18"/>
      <c r="D52" s="18"/>
      <c r="E52" s="18"/>
      <c r="F52" s="18"/>
      <c r="G52" s="18"/>
      <c r="H52" s="18"/>
      <c r="I52" s="18"/>
      <c r="J52" s="18"/>
      <c r="K52" s="19"/>
    </row>
    <row r="53" spans="1:11" ht="13.5">
      <c r="A53" s="17" t="s">
        <v>23</v>
      </c>
      <c r="B53" s="18"/>
      <c r="C53" s="18"/>
      <c r="D53" s="18"/>
      <c r="E53" s="18"/>
      <c r="F53" s="18"/>
      <c r="G53" s="18"/>
      <c r="H53" s="18"/>
      <c r="I53" s="18"/>
      <c r="J53" s="18"/>
      <c r="K53" s="19"/>
    </row>
    <row r="54" spans="1:11" ht="30" customHeight="1">
      <c r="A54" s="98" t="s">
        <v>24</v>
      </c>
      <c r="B54" s="221">
        <f>'★基礎情報入力'!N19</f>
        <v>0</v>
      </c>
      <c r="C54" s="222"/>
      <c r="D54" s="222"/>
      <c r="E54" s="222"/>
      <c r="F54" s="222"/>
      <c r="G54" s="222"/>
      <c r="H54" s="222"/>
      <c r="I54" s="222"/>
      <c r="J54" s="222"/>
      <c r="K54" s="223"/>
    </row>
    <row r="55" spans="1:11" ht="24.75" customHeight="1">
      <c r="A55" s="146" t="s">
        <v>43</v>
      </c>
      <c r="B55" s="221">
        <f>'★基礎情報入力'!N20</f>
        <v>0</v>
      </c>
      <c r="C55" s="222"/>
      <c r="D55" s="222"/>
      <c r="E55" s="222"/>
      <c r="F55" s="222"/>
      <c r="G55" s="222"/>
      <c r="H55" s="222"/>
      <c r="I55" s="222"/>
      <c r="J55" s="222"/>
      <c r="K55" s="223"/>
    </row>
    <row r="56" spans="1:11" ht="39.75" customHeight="1">
      <c r="A56" s="224"/>
      <c r="B56" s="225">
        <f>CONCATENATE('★基礎情報入力'!N21,'★基礎情報入力'!N22,'★基礎情報入力'!N23)</f>
      </c>
      <c r="C56" s="226"/>
      <c r="D56" s="226"/>
      <c r="E56" s="226"/>
      <c r="F56" s="226"/>
      <c r="G56" s="226"/>
      <c r="H56" s="226"/>
      <c r="I56" s="226"/>
      <c r="J56" s="226"/>
      <c r="K56" s="227"/>
    </row>
    <row r="57" spans="1:11" ht="30" customHeight="1">
      <c r="A57" s="98" t="s">
        <v>26</v>
      </c>
      <c r="B57" s="207">
        <f>B56</f>
      </c>
      <c r="C57" s="208"/>
      <c r="D57" s="208"/>
      <c r="E57" s="208"/>
      <c r="F57" s="208"/>
      <c r="G57" s="208"/>
      <c r="H57" s="208"/>
      <c r="I57" s="208"/>
      <c r="J57" s="208"/>
      <c r="K57" s="209"/>
    </row>
    <row r="58" spans="1:11" ht="13.5">
      <c r="A58" s="17" t="s">
        <v>27</v>
      </c>
      <c r="B58" s="18"/>
      <c r="C58" s="18"/>
      <c r="D58" s="18"/>
      <c r="E58" s="18"/>
      <c r="F58" s="18"/>
      <c r="G58" s="18"/>
      <c r="H58" s="18"/>
      <c r="I58" s="18"/>
      <c r="J58" s="18"/>
      <c r="K58" s="19"/>
    </row>
    <row r="59" spans="1:11" ht="13.5">
      <c r="A59" s="17"/>
      <c r="B59" s="18"/>
      <c r="C59" s="18"/>
      <c r="D59" s="18"/>
      <c r="E59" s="18"/>
      <c r="F59" s="18"/>
      <c r="G59" s="18"/>
      <c r="H59" s="18"/>
      <c r="I59" s="18"/>
      <c r="J59" s="18"/>
      <c r="K59" s="19"/>
    </row>
    <row r="60" spans="1:11" ht="39.75" customHeight="1">
      <c r="A60" s="98" t="s">
        <v>28</v>
      </c>
      <c r="B60" s="210"/>
      <c r="C60" s="211"/>
      <c r="D60" s="211"/>
      <c r="E60" s="211"/>
      <c r="F60" s="211"/>
      <c r="G60" s="211"/>
      <c r="H60" s="211"/>
      <c r="I60" s="211"/>
      <c r="J60" s="211"/>
      <c r="K60" s="212"/>
    </row>
    <row r="61" spans="1:11" ht="30" customHeight="1">
      <c r="A61" s="8" t="s">
        <v>29</v>
      </c>
      <c r="B61" s="213" t="s">
        <v>46</v>
      </c>
      <c r="C61" s="214"/>
      <c r="D61" s="214"/>
      <c r="E61" s="214"/>
      <c r="F61" s="99" t="s">
        <v>49</v>
      </c>
      <c r="G61" s="100"/>
      <c r="H61" s="99" t="s">
        <v>47</v>
      </c>
      <c r="I61" s="100"/>
      <c r="J61" s="10" t="s">
        <v>48</v>
      </c>
      <c r="K61" s="11"/>
    </row>
    <row r="62" spans="1:11" ht="30" customHeight="1">
      <c r="A62" s="8" t="s">
        <v>30</v>
      </c>
      <c r="B62" s="215">
        <f>'★基礎情報入力'!N24</f>
        <v>0</v>
      </c>
      <c r="C62" s="216"/>
      <c r="D62" s="9" t="s">
        <v>31</v>
      </c>
      <c r="E62" s="9"/>
      <c r="F62" s="9"/>
      <c r="G62" s="9"/>
      <c r="H62" s="9"/>
      <c r="I62" s="9"/>
      <c r="J62" s="9"/>
      <c r="K62" s="6"/>
    </row>
    <row r="63" spans="1:11" ht="30" customHeight="1">
      <c r="A63" s="97" t="s">
        <v>44</v>
      </c>
      <c r="B63" s="217" t="s">
        <v>53</v>
      </c>
      <c r="C63" s="218"/>
      <c r="D63" s="9" t="s">
        <v>32</v>
      </c>
      <c r="E63" s="9"/>
      <c r="F63" s="9"/>
      <c r="G63" s="9"/>
      <c r="H63" s="9"/>
      <c r="I63" s="9"/>
      <c r="J63" s="9"/>
      <c r="K63" s="6"/>
    </row>
    <row r="64" spans="1:11" ht="13.5">
      <c r="A64" s="17"/>
      <c r="B64" s="18"/>
      <c r="C64" s="18"/>
      <c r="D64" s="18"/>
      <c r="E64" s="18"/>
      <c r="F64" s="18"/>
      <c r="G64" s="18"/>
      <c r="H64" s="18"/>
      <c r="I64" s="18"/>
      <c r="J64" s="18"/>
      <c r="K64" s="19"/>
    </row>
    <row r="65" spans="1:11" ht="13.5">
      <c r="A65" s="17" t="s">
        <v>33</v>
      </c>
      <c r="B65" s="18"/>
      <c r="C65" s="18"/>
      <c r="D65" s="18"/>
      <c r="E65" s="18"/>
      <c r="F65" s="18"/>
      <c r="G65" s="18"/>
      <c r="H65" s="18"/>
      <c r="I65" s="18"/>
      <c r="J65" s="18"/>
      <c r="K65" s="19"/>
    </row>
    <row r="66" spans="1:11" ht="19.5" customHeight="1">
      <c r="A66" s="182" t="s">
        <v>34</v>
      </c>
      <c r="B66" s="182"/>
      <c r="C66" s="182"/>
      <c r="D66" s="182"/>
      <c r="E66" s="182" t="s">
        <v>51</v>
      </c>
      <c r="F66" s="182"/>
      <c r="G66" s="182"/>
      <c r="H66" s="182"/>
      <c r="I66" s="182" t="s">
        <v>52</v>
      </c>
      <c r="J66" s="182"/>
      <c r="K66" s="182"/>
    </row>
    <row r="67" spans="1:11" ht="30" customHeight="1">
      <c r="A67" s="148" t="s">
        <v>212</v>
      </c>
      <c r="B67" s="195"/>
      <c r="C67" s="195"/>
      <c r="D67" s="196"/>
      <c r="E67" s="203">
        <f>'様式3-2-2（設計・要安全確認計画）'!D10</f>
        <v>0</v>
      </c>
      <c r="F67" s="204"/>
      <c r="G67" s="205"/>
      <c r="H67" s="13" t="s">
        <v>50</v>
      </c>
      <c r="I67" s="206"/>
      <c r="J67" s="206"/>
      <c r="K67" s="206"/>
    </row>
    <row r="68" spans="1:11" ht="30" customHeight="1" hidden="1">
      <c r="A68" s="202"/>
      <c r="B68" s="202"/>
      <c r="C68" s="202"/>
      <c r="D68" s="202"/>
      <c r="E68" s="203"/>
      <c r="F68" s="204"/>
      <c r="G68" s="205"/>
      <c r="H68" s="13"/>
      <c r="I68" s="206"/>
      <c r="J68" s="206"/>
      <c r="K68" s="206"/>
    </row>
    <row r="69" spans="1:11" ht="30" customHeight="1" hidden="1">
      <c r="A69" s="202"/>
      <c r="B69" s="202"/>
      <c r="C69" s="202"/>
      <c r="D69" s="202"/>
      <c r="E69" s="203"/>
      <c r="F69" s="204"/>
      <c r="G69" s="205"/>
      <c r="H69" s="13"/>
      <c r="I69" s="206"/>
      <c r="J69" s="206"/>
      <c r="K69" s="206"/>
    </row>
    <row r="70" spans="1:11" ht="30" customHeight="1">
      <c r="A70" s="202" t="s">
        <v>213</v>
      </c>
      <c r="B70" s="202"/>
      <c r="C70" s="202"/>
      <c r="D70" s="202"/>
      <c r="E70" s="203">
        <f>'様式3-2-2（設計・要安全確認計画）'!V10</f>
        <v>0</v>
      </c>
      <c r="F70" s="204"/>
      <c r="G70" s="205"/>
      <c r="H70" s="13" t="s">
        <v>50</v>
      </c>
      <c r="I70" s="206"/>
      <c r="J70" s="206"/>
      <c r="K70" s="206"/>
    </row>
    <row r="71" spans="1:11" ht="13.5">
      <c r="A71" s="17" t="s">
        <v>38</v>
      </c>
      <c r="B71" s="18"/>
      <c r="C71" s="18"/>
      <c r="D71" s="18"/>
      <c r="E71" s="18"/>
      <c r="F71" s="18"/>
      <c r="G71" s="18"/>
      <c r="H71" s="18"/>
      <c r="I71" s="18"/>
      <c r="J71" s="18"/>
      <c r="K71" s="19"/>
    </row>
    <row r="72" spans="1:11" ht="13.5">
      <c r="A72" s="17"/>
      <c r="B72" s="18"/>
      <c r="C72" s="18"/>
      <c r="D72" s="18"/>
      <c r="E72" s="18"/>
      <c r="F72" s="18"/>
      <c r="G72" s="18"/>
      <c r="H72" s="18"/>
      <c r="I72" s="18"/>
      <c r="J72" s="18"/>
      <c r="K72" s="19"/>
    </row>
    <row r="73" spans="1:11" ht="13.5" hidden="1">
      <c r="A73" s="17"/>
      <c r="B73" s="18"/>
      <c r="C73" s="18"/>
      <c r="D73" s="18"/>
      <c r="E73" s="18"/>
      <c r="F73" s="18"/>
      <c r="G73" s="18"/>
      <c r="H73" s="18"/>
      <c r="I73" s="18"/>
      <c r="J73" s="18"/>
      <c r="K73" s="19"/>
    </row>
    <row r="74" spans="1:11" ht="19.5" customHeight="1" hidden="1">
      <c r="A74" s="231"/>
      <c r="B74" s="232"/>
      <c r="C74" s="232"/>
      <c r="D74" s="232"/>
      <c r="E74" s="233"/>
      <c r="F74" s="233"/>
      <c r="G74" s="233"/>
      <c r="H74" s="233"/>
      <c r="I74" s="233"/>
      <c r="J74" s="233"/>
      <c r="K74" s="19"/>
    </row>
    <row r="75" spans="1:11" ht="19.5" customHeight="1" hidden="1">
      <c r="A75" s="231"/>
      <c r="B75" s="232"/>
      <c r="C75" s="232"/>
      <c r="D75" s="232"/>
      <c r="E75" s="233"/>
      <c r="F75" s="233"/>
      <c r="G75" s="233"/>
      <c r="H75" s="233"/>
      <c r="I75" s="233"/>
      <c r="J75" s="233"/>
      <c r="K75" s="19"/>
    </row>
    <row r="76" spans="1:11" ht="39.75" customHeight="1" hidden="1">
      <c r="A76" s="234"/>
      <c r="B76" s="235"/>
      <c r="C76" s="235"/>
      <c r="D76" s="235"/>
      <c r="E76" s="233"/>
      <c r="F76" s="233"/>
      <c r="G76" s="233"/>
      <c r="H76" s="233"/>
      <c r="I76" s="233"/>
      <c r="J76" s="233"/>
      <c r="K76" s="19"/>
    </row>
    <row r="77" spans="1:11" ht="13.5">
      <c r="A77" s="21"/>
      <c r="B77" s="22"/>
      <c r="C77" s="22"/>
      <c r="D77" s="22"/>
      <c r="E77" s="22"/>
      <c r="F77" s="22"/>
      <c r="G77" s="22"/>
      <c r="H77" s="22"/>
      <c r="I77" s="22"/>
      <c r="J77" s="22"/>
      <c r="K77" s="23"/>
    </row>
    <row r="79" spans="1:11" ht="13.5">
      <c r="A79" s="14" t="s">
        <v>158</v>
      </c>
      <c r="B79" s="15"/>
      <c r="C79" s="15"/>
      <c r="D79" s="15"/>
      <c r="E79" s="15"/>
      <c r="F79" s="15"/>
      <c r="G79" s="15"/>
      <c r="H79" s="15"/>
      <c r="I79" s="15"/>
      <c r="J79" s="15"/>
      <c r="K79" s="16"/>
    </row>
    <row r="80" spans="1:11" ht="13.5">
      <c r="A80" s="17"/>
      <c r="B80" s="18"/>
      <c r="C80" s="18"/>
      <c r="D80" s="18"/>
      <c r="E80" s="18"/>
      <c r="F80" s="18"/>
      <c r="G80" s="18"/>
      <c r="H80" s="18"/>
      <c r="I80" s="18"/>
      <c r="J80" s="18"/>
      <c r="K80" s="19"/>
    </row>
    <row r="81" spans="1:11" ht="13.5">
      <c r="A81" s="17"/>
      <c r="B81" s="18"/>
      <c r="C81" s="18"/>
      <c r="D81" s="18"/>
      <c r="E81" s="18"/>
      <c r="F81" s="18"/>
      <c r="G81" s="18"/>
      <c r="H81" s="18"/>
      <c r="I81" s="18"/>
      <c r="J81" s="18"/>
      <c r="K81" s="19"/>
    </row>
    <row r="82" spans="1:11" ht="13.5">
      <c r="A82" s="17"/>
      <c r="B82" s="18"/>
      <c r="C82" s="18"/>
      <c r="D82" s="18"/>
      <c r="E82" s="18"/>
      <c r="F82" s="18"/>
      <c r="G82" s="18"/>
      <c r="H82" s="18"/>
      <c r="I82" s="18"/>
      <c r="J82" s="18"/>
      <c r="K82" s="19"/>
    </row>
    <row r="83" spans="1:11" ht="18.75">
      <c r="A83" s="228" t="s">
        <v>20</v>
      </c>
      <c r="B83" s="229"/>
      <c r="C83" s="229"/>
      <c r="D83" s="229"/>
      <c r="E83" s="229"/>
      <c r="F83" s="229"/>
      <c r="G83" s="229"/>
      <c r="H83" s="229"/>
      <c r="I83" s="229"/>
      <c r="J83" s="229"/>
      <c r="K83" s="230"/>
    </row>
    <row r="84" spans="1:11" ht="18.75">
      <c r="A84" s="20"/>
      <c r="B84" s="18"/>
      <c r="C84" s="18"/>
      <c r="D84" s="18"/>
      <c r="E84" s="18"/>
      <c r="F84" s="18"/>
      <c r="G84" s="18"/>
      <c r="H84" s="18"/>
      <c r="I84" s="18"/>
      <c r="J84" s="18"/>
      <c r="K84" s="19"/>
    </row>
    <row r="85" spans="1:11" ht="13.5">
      <c r="A85" s="17"/>
      <c r="B85" s="18"/>
      <c r="C85" s="18"/>
      <c r="D85" s="18"/>
      <c r="E85" s="18"/>
      <c r="F85" s="18"/>
      <c r="G85" s="18"/>
      <c r="H85" s="18"/>
      <c r="I85" s="18"/>
      <c r="J85" s="18"/>
      <c r="K85" s="19"/>
    </row>
    <row r="86" spans="1:11" ht="13.5">
      <c r="A86" s="17" t="s">
        <v>45</v>
      </c>
      <c r="B86" s="18"/>
      <c r="C86" s="18"/>
      <c r="D86" s="18"/>
      <c r="E86" s="18"/>
      <c r="F86" s="18"/>
      <c r="G86" s="18"/>
      <c r="H86" s="18"/>
      <c r="I86" s="18"/>
      <c r="J86" s="18"/>
      <c r="K86" s="19"/>
    </row>
    <row r="87" spans="1:11" ht="30" customHeight="1">
      <c r="A87" s="97" t="s">
        <v>21</v>
      </c>
      <c r="B87" s="136" t="str">
        <f>CONCATENATE('★基礎情報入力'!D4,"　　",'★基礎情報入力'!D5)</f>
        <v>　　</v>
      </c>
      <c r="C87" s="137"/>
      <c r="D87" s="137"/>
      <c r="E87" s="137"/>
      <c r="F87" s="137"/>
      <c r="G87" s="137"/>
      <c r="H87" s="137"/>
      <c r="I87" s="137"/>
      <c r="J87" s="137"/>
      <c r="K87" s="190"/>
    </row>
    <row r="88" spans="1:11" ht="13.5">
      <c r="A88" s="17"/>
      <c r="B88" s="18"/>
      <c r="C88" s="18"/>
      <c r="D88" s="18"/>
      <c r="E88" s="18"/>
      <c r="F88" s="18"/>
      <c r="G88" s="18"/>
      <c r="H88" s="18"/>
      <c r="I88" s="18"/>
      <c r="J88" s="18"/>
      <c r="K88" s="19"/>
    </row>
    <row r="89" spans="1:11" ht="13.5">
      <c r="A89" s="17" t="s">
        <v>279</v>
      </c>
      <c r="B89" s="18"/>
      <c r="C89" s="18"/>
      <c r="D89" s="18"/>
      <c r="E89" s="18"/>
      <c r="F89" s="18"/>
      <c r="G89" s="18"/>
      <c r="H89" s="18"/>
      <c r="I89" s="18"/>
      <c r="J89" s="18"/>
      <c r="K89" s="19"/>
    </row>
    <row r="90" spans="1:11" ht="30" customHeight="1">
      <c r="A90" s="219"/>
      <c r="B90" s="220"/>
      <c r="C90" s="18" t="s">
        <v>25</v>
      </c>
      <c r="D90" s="18"/>
      <c r="E90" s="18"/>
      <c r="F90" s="18"/>
      <c r="G90" s="18"/>
      <c r="H90" s="18"/>
      <c r="I90" s="18"/>
      <c r="J90" s="18"/>
      <c r="K90" s="19"/>
    </row>
    <row r="91" spans="1:11" ht="13.5">
      <c r="A91" s="17"/>
      <c r="B91" s="18"/>
      <c r="C91" s="18"/>
      <c r="D91" s="18"/>
      <c r="E91" s="18"/>
      <c r="F91" s="18"/>
      <c r="G91" s="18"/>
      <c r="H91" s="18"/>
      <c r="I91" s="18"/>
      <c r="J91" s="18"/>
      <c r="K91" s="19"/>
    </row>
    <row r="92" spans="1:11" ht="13.5">
      <c r="A92" s="17" t="s">
        <v>23</v>
      </c>
      <c r="B92" s="18"/>
      <c r="C92" s="18"/>
      <c r="D92" s="18"/>
      <c r="E92" s="18"/>
      <c r="F92" s="18"/>
      <c r="G92" s="18"/>
      <c r="H92" s="18"/>
      <c r="I92" s="18"/>
      <c r="J92" s="18"/>
      <c r="K92" s="19"/>
    </row>
    <row r="93" spans="1:11" ht="30" customHeight="1">
      <c r="A93" s="98" t="s">
        <v>24</v>
      </c>
      <c r="B93" s="221">
        <f>'★基礎情報入力'!N28</f>
        <v>0</v>
      </c>
      <c r="C93" s="222"/>
      <c r="D93" s="222"/>
      <c r="E93" s="222"/>
      <c r="F93" s="222"/>
      <c r="G93" s="222"/>
      <c r="H93" s="222"/>
      <c r="I93" s="222"/>
      <c r="J93" s="222"/>
      <c r="K93" s="223"/>
    </row>
    <row r="94" spans="1:11" ht="24.75" customHeight="1">
      <c r="A94" s="146" t="s">
        <v>43</v>
      </c>
      <c r="B94" s="221">
        <f>'★基礎情報入力'!N29</f>
        <v>0</v>
      </c>
      <c r="C94" s="222"/>
      <c r="D94" s="222"/>
      <c r="E94" s="222"/>
      <c r="F94" s="222"/>
      <c r="G94" s="222"/>
      <c r="H94" s="222"/>
      <c r="I94" s="222"/>
      <c r="J94" s="222"/>
      <c r="K94" s="223"/>
    </row>
    <row r="95" spans="1:11" ht="39.75" customHeight="1">
      <c r="A95" s="224"/>
      <c r="B95" s="225">
        <f>CONCATENATE('★基礎情報入力'!N30,'★基礎情報入力'!N31,'★基礎情報入力'!N32)</f>
      </c>
      <c r="C95" s="226"/>
      <c r="D95" s="226"/>
      <c r="E95" s="226"/>
      <c r="F95" s="226"/>
      <c r="G95" s="226"/>
      <c r="H95" s="226"/>
      <c r="I95" s="226"/>
      <c r="J95" s="226"/>
      <c r="K95" s="227"/>
    </row>
    <row r="96" spans="1:11" ht="30" customHeight="1">
      <c r="A96" s="98" t="s">
        <v>26</v>
      </c>
      <c r="B96" s="207">
        <f>B95</f>
      </c>
      <c r="C96" s="208"/>
      <c r="D96" s="208"/>
      <c r="E96" s="208"/>
      <c r="F96" s="208"/>
      <c r="G96" s="208"/>
      <c r="H96" s="208"/>
      <c r="I96" s="208"/>
      <c r="J96" s="208"/>
      <c r="K96" s="209"/>
    </row>
    <row r="97" spans="1:11" ht="13.5">
      <c r="A97" s="17" t="s">
        <v>27</v>
      </c>
      <c r="B97" s="18"/>
      <c r="C97" s="18"/>
      <c r="D97" s="18"/>
      <c r="E97" s="18"/>
      <c r="F97" s="18"/>
      <c r="G97" s="18"/>
      <c r="H97" s="18"/>
      <c r="I97" s="18"/>
      <c r="J97" s="18"/>
      <c r="K97" s="19"/>
    </row>
    <row r="98" spans="1:11" ht="13.5">
      <c r="A98" s="17"/>
      <c r="B98" s="18"/>
      <c r="C98" s="18"/>
      <c r="D98" s="18"/>
      <c r="E98" s="18"/>
      <c r="F98" s="18"/>
      <c r="G98" s="18"/>
      <c r="H98" s="18"/>
      <c r="I98" s="18"/>
      <c r="J98" s="18"/>
      <c r="K98" s="19"/>
    </row>
    <row r="99" spans="1:11" ht="39.75" customHeight="1">
      <c r="A99" s="98" t="s">
        <v>28</v>
      </c>
      <c r="B99" s="210"/>
      <c r="C99" s="211"/>
      <c r="D99" s="211"/>
      <c r="E99" s="211"/>
      <c r="F99" s="211"/>
      <c r="G99" s="211"/>
      <c r="H99" s="211"/>
      <c r="I99" s="211"/>
      <c r="J99" s="211"/>
      <c r="K99" s="212"/>
    </row>
    <row r="100" spans="1:11" ht="30" customHeight="1">
      <c r="A100" s="8" t="s">
        <v>29</v>
      </c>
      <c r="B100" s="213" t="s">
        <v>46</v>
      </c>
      <c r="C100" s="214"/>
      <c r="D100" s="214"/>
      <c r="E100" s="214"/>
      <c r="F100" s="99" t="s">
        <v>49</v>
      </c>
      <c r="G100" s="100"/>
      <c r="H100" s="99" t="s">
        <v>47</v>
      </c>
      <c r="I100" s="100"/>
      <c r="J100" s="10" t="s">
        <v>48</v>
      </c>
      <c r="K100" s="11"/>
    </row>
    <row r="101" spans="1:11" ht="30" customHeight="1">
      <c r="A101" s="8" t="s">
        <v>30</v>
      </c>
      <c r="B101" s="215">
        <f>'★基礎情報入力'!N33</f>
        <v>0</v>
      </c>
      <c r="C101" s="216"/>
      <c r="D101" s="9" t="s">
        <v>31</v>
      </c>
      <c r="E101" s="9"/>
      <c r="F101" s="9"/>
      <c r="G101" s="9"/>
      <c r="H101" s="9"/>
      <c r="I101" s="9"/>
      <c r="J101" s="9"/>
      <c r="K101" s="6"/>
    </row>
    <row r="102" spans="1:11" ht="30" customHeight="1">
      <c r="A102" s="97" t="s">
        <v>44</v>
      </c>
      <c r="B102" s="217" t="s">
        <v>53</v>
      </c>
      <c r="C102" s="218"/>
      <c r="D102" s="9" t="s">
        <v>32</v>
      </c>
      <c r="E102" s="9"/>
      <c r="F102" s="9"/>
      <c r="G102" s="9"/>
      <c r="H102" s="9"/>
      <c r="I102" s="9"/>
      <c r="J102" s="9"/>
      <c r="K102" s="6"/>
    </row>
    <row r="103" spans="1:11" ht="13.5">
      <c r="A103" s="17"/>
      <c r="B103" s="18"/>
      <c r="C103" s="18"/>
      <c r="D103" s="18"/>
      <c r="E103" s="18"/>
      <c r="F103" s="18"/>
      <c r="G103" s="18"/>
      <c r="H103" s="18"/>
      <c r="I103" s="18"/>
      <c r="J103" s="18"/>
      <c r="K103" s="19"/>
    </row>
    <row r="104" spans="1:11" ht="13.5">
      <c r="A104" s="17" t="s">
        <v>33</v>
      </c>
      <c r="B104" s="18"/>
      <c r="C104" s="18"/>
      <c r="D104" s="18"/>
      <c r="E104" s="18"/>
      <c r="F104" s="18"/>
      <c r="G104" s="18"/>
      <c r="H104" s="18"/>
      <c r="I104" s="18"/>
      <c r="J104" s="18"/>
      <c r="K104" s="19"/>
    </row>
    <row r="105" spans="1:11" ht="19.5" customHeight="1">
      <c r="A105" s="182" t="s">
        <v>34</v>
      </c>
      <c r="B105" s="182"/>
      <c r="C105" s="182"/>
      <c r="D105" s="182"/>
      <c r="E105" s="182" t="s">
        <v>51</v>
      </c>
      <c r="F105" s="182"/>
      <c r="G105" s="182"/>
      <c r="H105" s="182"/>
      <c r="I105" s="182" t="s">
        <v>52</v>
      </c>
      <c r="J105" s="182"/>
      <c r="K105" s="182"/>
    </row>
    <row r="106" spans="1:11" ht="30" customHeight="1">
      <c r="A106" s="148" t="s">
        <v>212</v>
      </c>
      <c r="B106" s="195"/>
      <c r="C106" s="195"/>
      <c r="D106" s="196"/>
      <c r="E106" s="203">
        <f>'様式3-2-2（設計・要安全確認計画）'!D12</f>
        <v>0</v>
      </c>
      <c r="F106" s="204"/>
      <c r="G106" s="205"/>
      <c r="H106" s="13" t="s">
        <v>50</v>
      </c>
      <c r="I106" s="206"/>
      <c r="J106" s="206"/>
      <c r="K106" s="206"/>
    </row>
    <row r="107" spans="1:11" ht="30" customHeight="1" hidden="1">
      <c r="A107" s="202"/>
      <c r="B107" s="202"/>
      <c r="C107" s="202"/>
      <c r="D107" s="202"/>
      <c r="E107" s="203"/>
      <c r="F107" s="204"/>
      <c r="G107" s="205"/>
      <c r="H107" s="13"/>
      <c r="I107" s="206"/>
      <c r="J107" s="206"/>
      <c r="K107" s="206"/>
    </row>
    <row r="108" spans="1:11" ht="30" customHeight="1" hidden="1">
      <c r="A108" s="202"/>
      <c r="B108" s="202"/>
      <c r="C108" s="202"/>
      <c r="D108" s="202"/>
      <c r="E108" s="203"/>
      <c r="F108" s="204"/>
      <c r="G108" s="205"/>
      <c r="H108" s="13"/>
      <c r="I108" s="206"/>
      <c r="J108" s="206"/>
      <c r="K108" s="206"/>
    </row>
    <row r="109" spans="1:11" ht="30" customHeight="1">
      <c r="A109" s="202" t="s">
        <v>213</v>
      </c>
      <c r="B109" s="202"/>
      <c r="C109" s="202"/>
      <c r="D109" s="202"/>
      <c r="E109" s="203">
        <f>'様式3-2-2（設計・要安全確認計画）'!V12</f>
        <v>0</v>
      </c>
      <c r="F109" s="204"/>
      <c r="G109" s="205"/>
      <c r="H109" s="13" t="s">
        <v>50</v>
      </c>
      <c r="I109" s="206"/>
      <c r="J109" s="206"/>
      <c r="K109" s="206"/>
    </row>
    <row r="110" spans="1:11" ht="13.5">
      <c r="A110" s="17" t="s">
        <v>38</v>
      </c>
      <c r="B110" s="18"/>
      <c r="C110" s="18"/>
      <c r="D110" s="18"/>
      <c r="E110" s="18"/>
      <c r="F110" s="18"/>
      <c r="G110" s="18"/>
      <c r="H110" s="18"/>
      <c r="I110" s="18"/>
      <c r="J110" s="18"/>
      <c r="K110" s="19"/>
    </row>
    <row r="111" spans="1:11" ht="13.5">
      <c r="A111" s="17"/>
      <c r="B111" s="18"/>
      <c r="C111" s="18"/>
      <c r="D111" s="18"/>
      <c r="E111" s="18"/>
      <c r="F111" s="18"/>
      <c r="G111" s="18"/>
      <c r="H111" s="18"/>
      <c r="I111" s="18"/>
      <c r="J111" s="18"/>
      <c r="K111" s="19"/>
    </row>
    <row r="112" spans="1:11" ht="13.5" hidden="1">
      <c r="A112" s="17"/>
      <c r="B112" s="18"/>
      <c r="C112" s="18"/>
      <c r="D112" s="18"/>
      <c r="E112" s="18"/>
      <c r="F112" s="18"/>
      <c r="G112" s="18"/>
      <c r="H112" s="18"/>
      <c r="I112" s="18"/>
      <c r="J112" s="18"/>
      <c r="K112" s="19"/>
    </row>
    <row r="113" spans="1:11" ht="19.5" customHeight="1" hidden="1">
      <c r="A113" s="231"/>
      <c r="B113" s="232"/>
      <c r="C113" s="232"/>
      <c r="D113" s="232"/>
      <c r="E113" s="233"/>
      <c r="F113" s="233"/>
      <c r="G113" s="233"/>
      <c r="H113" s="233"/>
      <c r="I113" s="233"/>
      <c r="J113" s="233"/>
      <c r="K113" s="19"/>
    </row>
    <row r="114" spans="1:11" ht="19.5" customHeight="1" hidden="1">
      <c r="A114" s="231"/>
      <c r="B114" s="232"/>
      <c r="C114" s="232"/>
      <c r="D114" s="232"/>
      <c r="E114" s="233"/>
      <c r="F114" s="233"/>
      <c r="G114" s="233"/>
      <c r="H114" s="233"/>
      <c r="I114" s="233"/>
      <c r="J114" s="233"/>
      <c r="K114" s="19"/>
    </row>
    <row r="115" spans="1:11" ht="39.75" customHeight="1" hidden="1">
      <c r="A115" s="234"/>
      <c r="B115" s="235"/>
      <c r="C115" s="235"/>
      <c r="D115" s="235"/>
      <c r="E115" s="233"/>
      <c r="F115" s="233"/>
      <c r="G115" s="233"/>
      <c r="H115" s="233"/>
      <c r="I115" s="233"/>
      <c r="J115" s="233"/>
      <c r="K115" s="19"/>
    </row>
    <row r="116" spans="1:11" ht="13.5">
      <c r="A116" s="21"/>
      <c r="B116" s="22"/>
      <c r="C116" s="22"/>
      <c r="D116" s="22"/>
      <c r="E116" s="22"/>
      <c r="F116" s="22"/>
      <c r="G116" s="22"/>
      <c r="H116" s="22"/>
      <c r="I116" s="22"/>
      <c r="J116" s="22"/>
      <c r="K116" s="23"/>
    </row>
    <row r="118" spans="1:11" ht="13.5">
      <c r="A118" s="14" t="s">
        <v>158</v>
      </c>
      <c r="B118" s="15"/>
      <c r="C118" s="15"/>
      <c r="D118" s="15"/>
      <c r="E118" s="15"/>
      <c r="F118" s="15"/>
      <c r="G118" s="15"/>
      <c r="H118" s="15"/>
      <c r="I118" s="15"/>
      <c r="J118" s="15"/>
      <c r="K118" s="16"/>
    </row>
    <row r="119" spans="1:11" ht="13.5">
      <c r="A119" s="17"/>
      <c r="B119" s="18"/>
      <c r="C119" s="18"/>
      <c r="D119" s="18"/>
      <c r="E119" s="18"/>
      <c r="F119" s="18"/>
      <c r="G119" s="18"/>
      <c r="H119" s="18"/>
      <c r="I119" s="18"/>
      <c r="J119" s="18"/>
      <c r="K119" s="19"/>
    </row>
    <row r="120" spans="1:11" ht="13.5">
      <c r="A120" s="17"/>
      <c r="B120" s="18"/>
      <c r="C120" s="18"/>
      <c r="D120" s="18"/>
      <c r="E120" s="18"/>
      <c r="F120" s="18"/>
      <c r="G120" s="18"/>
      <c r="H120" s="18"/>
      <c r="I120" s="18"/>
      <c r="J120" s="18"/>
      <c r="K120" s="19"/>
    </row>
    <row r="121" spans="1:11" ht="13.5">
      <c r="A121" s="17"/>
      <c r="B121" s="18"/>
      <c r="C121" s="18"/>
      <c r="D121" s="18"/>
      <c r="E121" s="18"/>
      <c r="F121" s="18"/>
      <c r="G121" s="18"/>
      <c r="H121" s="18"/>
      <c r="I121" s="18"/>
      <c r="J121" s="18"/>
      <c r="K121" s="19"/>
    </row>
    <row r="122" spans="1:11" ht="18.75">
      <c r="A122" s="228" t="s">
        <v>20</v>
      </c>
      <c r="B122" s="229"/>
      <c r="C122" s="229"/>
      <c r="D122" s="229"/>
      <c r="E122" s="229"/>
      <c r="F122" s="229"/>
      <c r="G122" s="229"/>
      <c r="H122" s="229"/>
      <c r="I122" s="229"/>
      <c r="J122" s="229"/>
      <c r="K122" s="230"/>
    </row>
    <row r="123" spans="1:11" ht="18.75">
      <c r="A123" s="20"/>
      <c r="B123" s="18"/>
      <c r="C123" s="18"/>
      <c r="D123" s="18"/>
      <c r="E123" s="18"/>
      <c r="F123" s="18"/>
      <c r="G123" s="18"/>
      <c r="H123" s="18"/>
      <c r="I123" s="18"/>
      <c r="J123" s="18"/>
      <c r="K123" s="19"/>
    </row>
    <row r="124" spans="1:11" ht="13.5">
      <c r="A124" s="17"/>
      <c r="B124" s="18"/>
      <c r="C124" s="18"/>
      <c r="D124" s="18"/>
      <c r="E124" s="18"/>
      <c r="F124" s="18"/>
      <c r="G124" s="18"/>
      <c r="H124" s="18"/>
      <c r="I124" s="18"/>
      <c r="J124" s="18"/>
      <c r="K124" s="19"/>
    </row>
    <row r="125" spans="1:11" ht="13.5">
      <c r="A125" s="17" t="s">
        <v>45</v>
      </c>
      <c r="B125" s="18"/>
      <c r="C125" s="18"/>
      <c r="D125" s="18"/>
      <c r="E125" s="18"/>
      <c r="F125" s="18"/>
      <c r="G125" s="18"/>
      <c r="H125" s="18"/>
      <c r="I125" s="18"/>
      <c r="J125" s="18"/>
      <c r="K125" s="19"/>
    </row>
    <row r="126" spans="1:11" ht="30" customHeight="1">
      <c r="A126" s="97" t="s">
        <v>21</v>
      </c>
      <c r="B126" s="136" t="str">
        <f>CONCATENATE('★基礎情報入力'!D4,"　　",'★基礎情報入力'!D5)</f>
        <v>　　</v>
      </c>
      <c r="C126" s="137"/>
      <c r="D126" s="137"/>
      <c r="E126" s="137"/>
      <c r="F126" s="137"/>
      <c r="G126" s="137"/>
      <c r="H126" s="137"/>
      <c r="I126" s="137"/>
      <c r="J126" s="137"/>
      <c r="K126" s="190"/>
    </row>
    <row r="127" spans="1:11" ht="13.5">
      <c r="A127" s="17"/>
      <c r="B127" s="18"/>
      <c r="C127" s="18"/>
      <c r="D127" s="18"/>
      <c r="E127" s="18"/>
      <c r="F127" s="18"/>
      <c r="G127" s="18"/>
      <c r="H127" s="18"/>
      <c r="I127" s="18"/>
      <c r="J127" s="18"/>
      <c r="K127" s="19"/>
    </row>
    <row r="128" spans="1:11" ht="13.5">
      <c r="A128" s="17" t="s">
        <v>279</v>
      </c>
      <c r="B128" s="18"/>
      <c r="C128" s="18"/>
      <c r="D128" s="18"/>
      <c r="E128" s="18"/>
      <c r="F128" s="18"/>
      <c r="G128" s="18"/>
      <c r="H128" s="18"/>
      <c r="I128" s="18"/>
      <c r="J128" s="18"/>
      <c r="K128" s="19"/>
    </row>
    <row r="129" spans="1:11" ht="30" customHeight="1">
      <c r="A129" s="219"/>
      <c r="B129" s="220"/>
      <c r="C129" s="18" t="s">
        <v>25</v>
      </c>
      <c r="D129" s="18"/>
      <c r="E129" s="18"/>
      <c r="F129" s="18"/>
      <c r="G129" s="18"/>
      <c r="H129" s="18"/>
      <c r="I129" s="18"/>
      <c r="J129" s="18"/>
      <c r="K129" s="19"/>
    </row>
    <row r="130" spans="1:11" ht="13.5">
      <c r="A130" s="17"/>
      <c r="B130" s="18"/>
      <c r="C130" s="18"/>
      <c r="D130" s="18"/>
      <c r="E130" s="18"/>
      <c r="F130" s="18"/>
      <c r="G130" s="18"/>
      <c r="H130" s="18"/>
      <c r="I130" s="18"/>
      <c r="J130" s="18"/>
      <c r="K130" s="19"/>
    </row>
    <row r="131" spans="1:11" ht="13.5">
      <c r="A131" s="17" t="s">
        <v>23</v>
      </c>
      <c r="B131" s="18"/>
      <c r="C131" s="18"/>
      <c r="D131" s="18"/>
      <c r="E131" s="18"/>
      <c r="F131" s="18"/>
      <c r="G131" s="18"/>
      <c r="H131" s="18"/>
      <c r="I131" s="18"/>
      <c r="J131" s="18"/>
      <c r="K131" s="19"/>
    </row>
    <row r="132" spans="1:11" ht="30" customHeight="1">
      <c r="A132" s="98" t="s">
        <v>24</v>
      </c>
      <c r="B132" s="221">
        <f>'★基礎情報入力'!N37</f>
        <v>0</v>
      </c>
      <c r="C132" s="222"/>
      <c r="D132" s="222"/>
      <c r="E132" s="222"/>
      <c r="F132" s="222"/>
      <c r="G132" s="222"/>
      <c r="H132" s="222"/>
      <c r="I132" s="222"/>
      <c r="J132" s="222"/>
      <c r="K132" s="223"/>
    </row>
    <row r="133" spans="1:11" ht="24.75" customHeight="1">
      <c r="A133" s="146" t="s">
        <v>43</v>
      </c>
      <c r="B133" s="221">
        <f>'★基礎情報入力'!N38</f>
        <v>0</v>
      </c>
      <c r="C133" s="222"/>
      <c r="D133" s="222"/>
      <c r="E133" s="222"/>
      <c r="F133" s="222"/>
      <c r="G133" s="222"/>
      <c r="H133" s="222"/>
      <c r="I133" s="222"/>
      <c r="J133" s="222"/>
      <c r="K133" s="223"/>
    </row>
    <row r="134" spans="1:11" ht="39.75" customHeight="1">
      <c r="A134" s="224"/>
      <c r="B134" s="225">
        <f>CONCATENATE('★基礎情報入力'!N39,'★基礎情報入力'!N40,'★基礎情報入力'!N41)</f>
      </c>
      <c r="C134" s="226"/>
      <c r="D134" s="226"/>
      <c r="E134" s="226"/>
      <c r="F134" s="226"/>
      <c r="G134" s="226"/>
      <c r="H134" s="226"/>
      <c r="I134" s="226"/>
      <c r="J134" s="226"/>
      <c r="K134" s="227"/>
    </row>
    <row r="135" spans="1:11" ht="30" customHeight="1">
      <c r="A135" s="98" t="s">
        <v>26</v>
      </c>
      <c r="B135" s="207">
        <f>B134</f>
      </c>
      <c r="C135" s="208"/>
      <c r="D135" s="208"/>
      <c r="E135" s="208"/>
      <c r="F135" s="208"/>
      <c r="G135" s="208"/>
      <c r="H135" s="208"/>
      <c r="I135" s="208"/>
      <c r="J135" s="208"/>
      <c r="K135" s="209"/>
    </row>
    <row r="136" spans="1:11" ht="13.5">
      <c r="A136" s="17" t="s">
        <v>27</v>
      </c>
      <c r="B136" s="18"/>
      <c r="C136" s="18"/>
      <c r="D136" s="18"/>
      <c r="E136" s="18"/>
      <c r="F136" s="18"/>
      <c r="G136" s="18"/>
      <c r="H136" s="18"/>
      <c r="I136" s="18"/>
      <c r="J136" s="18"/>
      <c r="K136" s="19"/>
    </row>
    <row r="137" spans="1:11" ht="13.5">
      <c r="A137" s="17"/>
      <c r="B137" s="18"/>
      <c r="C137" s="18"/>
      <c r="D137" s="18"/>
      <c r="E137" s="18"/>
      <c r="F137" s="18"/>
      <c r="G137" s="18"/>
      <c r="H137" s="18"/>
      <c r="I137" s="18"/>
      <c r="J137" s="18"/>
      <c r="K137" s="19"/>
    </row>
    <row r="138" spans="1:11" ht="39.75" customHeight="1">
      <c r="A138" s="98" t="s">
        <v>28</v>
      </c>
      <c r="B138" s="210"/>
      <c r="C138" s="211"/>
      <c r="D138" s="211"/>
      <c r="E138" s="211"/>
      <c r="F138" s="211"/>
      <c r="G138" s="211"/>
      <c r="H138" s="211"/>
      <c r="I138" s="211"/>
      <c r="J138" s="211"/>
      <c r="K138" s="212"/>
    </row>
    <row r="139" spans="1:11" ht="30" customHeight="1">
      <c r="A139" s="8" t="s">
        <v>29</v>
      </c>
      <c r="B139" s="213" t="s">
        <v>46</v>
      </c>
      <c r="C139" s="214"/>
      <c r="D139" s="214"/>
      <c r="E139" s="214"/>
      <c r="F139" s="99" t="s">
        <v>49</v>
      </c>
      <c r="G139" s="100"/>
      <c r="H139" s="99" t="s">
        <v>47</v>
      </c>
      <c r="I139" s="100"/>
      <c r="J139" s="10" t="s">
        <v>48</v>
      </c>
      <c r="K139" s="11"/>
    </row>
    <row r="140" spans="1:11" ht="30" customHeight="1">
      <c r="A140" s="8" t="s">
        <v>30</v>
      </c>
      <c r="B140" s="215">
        <f>'★基礎情報入力'!N42</f>
        <v>0</v>
      </c>
      <c r="C140" s="216"/>
      <c r="D140" s="9" t="s">
        <v>31</v>
      </c>
      <c r="E140" s="9"/>
      <c r="F140" s="9"/>
      <c r="G140" s="9"/>
      <c r="H140" s="9"/>
      <c r="I140" s="9"/>
      <c r="J140" s="9"/>
      <c r="K140" s="6"/>
    </row>
    <row r="141" spans="1:11" ht="30" customHeight="1">
      <c r="A141" s="97" t="s">
        <v>44</v>
      </c>
      <c r="B141" s="217" t="s">
        <v>53</v>
      </c>
      <c r="C141" s="218"/>
      <c r="D141" s="9" t="s">
        <v>32</v>
      </c>
      <c r="E141" s="9"/>
      <c r="F141" s="9"/>
      <c r="G141" s="9"/>
      <c r="H141" s="9"/>
      <c r="I141" s="9"/>
      <c r="J141" s="9"/>
      <c r="K141" s="6"/>
    </row>
    <row r="142" spans="1:11" ht="13.5">
      <c r="A142" s="17"/>
      <c r="B142" s="18"/>
      <c r="C142" s="18"/>
      <c r="D142" s="18"/>
      <c r="E142" s="18"/>
      <c r="F142" s="18"/>
      <c r="G142" s="18"/>
      <c r="H142" s="18"/>
      <c r="I142" s="18"/>
      <c r="J142" s="18"/>
      <c r="K142" s="19"/>
    </row>
    <row r="143" spans="1:11" ht="13.5">
      <c r="A143" s="17" t="s">
        <v>33</v>
      </c>
      <c r="B143" s="18"/>
      <c r="C143" s="18"/>
      <c r="D143" s="18"/>
      <c r="E143" s="18"/>
      <c r="F143" s="18"/>
      <c r="G143" s="18"/>
      <c r="H143" s="18"/>
      <c r="I143" s="18"/>
      <c r="J143" s="18"/>
      <c r="K143" s="19"/>
    </row>
    <row r="144" spans="1:11" ht="19.5" customHeight="1">
      <c r="A144" s="182" t="s">
        <v>34</v>
      </c>
      <c r="B144" s="182"/>
      <c r="C144" s="182"/>
      <c r="D144" s="182"/>
      <c r="E144" s="182" t="s">
        <v>51</v>
      </c>
      <c r="F144" s="182"/>
      <c r="G144" s="182"/>
      <c r="H144" s="182"/>
      <c r="I144" s="182" t="s">
        <v>52</v>
      </c>
      <c r="J144" s="182"/>
      <c r="K144" s="182"/>
    </row>
    <row r="145" spans="1:11" ht="30" customHeight="1">
      <c r="A145" s="148" t="s">
        <v>212</v>
      </c>
      <c r="B145" s="195"/>
      <c r="C145" s="195"/>
      <c r="D145" s="196"/>
      <c r="E145" s="203">
        <f>'様式3-2-2（設計・要安全確認計画）'!D14</f>
        <v>0</v>
      </c>
      <c r="F145" s="204"/>
      <c r="G145" s="205"/>
      <c r="H145" s="13" t="s">
        <v>50</v>
      </c>
      <c r="I145" s="206"/>
      <c r="J145" s="206"/>
      <c r="K145" s="206"/>
    </row>
    <row r="146" spans="1:11" ht="30" customHeight="1" hidden="1">
      <c r="A146" s="202"/>
      <c r="B146" s="202"/>
      <c r="C146" s="202"/>
      <c r="D146" s="202"/>
      <c r="E146" s="203"/>
      <c r="F146" s="204"/>
      <c r="G146" s="205"/>
      <c r="H146" s="13"/>
      <c r="I146" s="206"/>
      <c r="J146" s="206"/>
      <c r="K146" s="206"/>
    </row>
    <row r="147" spans="1:11" ht="30" customHeight="1" hidden="1">
      <c r="A147" s="202"/>
      <c r="B147" s="202"/>
      <c r="C147" s="202"/>
      <c r="D147" s="202"/>
      <c r="E147" s="203"/>
      <c r="F147" s="204"/>
      <c r="G147" s="205"/>
      <c r="H147" s="13"/>
      <c r="I147" s="206"/>
      <c r="J147" s="206"/>
      <c r="K147" s="206"/>
    </row>
    <row r="148" spans="1:11" ht="30" customHeight="1">
      <c r="A148" s="202" t="s">
        <v>213</v>
      </c>
      <c r="B148" s="202"/>
      <c r="C148" s="202"/>
      <c r="D148" s="202"/>
      <c r="E148" s="203">
        <f>'様式3-2-2（設計・要安全確認計画）'!V14</f>
        <v>0</v>
      </c>
      <c r="F148" s="204"/>
      <c r="G148" s="205"/>
      <c r="H148" s="13" t="s">
        <v>50</v>
      </c>
      <c r="I148" s="206"/>
      <c r="J148" s="206"/>
      <c r="K148" s="206"/>
    </row>
    <row r="149" spans="1:11" ht="13.5">
      <c r="A149" s="17" t="s">
        <v>38</v>
      </c>
      <c r="B149" s="18"/>
      <c r="C149" s="18"/>
      <c r="D149" s="18"/>
      <c r="E149" s="18"/>
      <c r="F149" s="18"/>
      <c r="G149" s="18"/>
      <c r="H149" s="18"/>
      <c r="I149" s="18"/>
      <c r="J149" s="18"/>
      <c r="K149" s="19"/>
    </row>
    <row r="150" spans="1:11" ht="13.5">
      <c r="A150" s="17"/>
      <c r="B150" s="18"/>
      <c r="C150" s="18"/>
      <c r="D150" s="18"/>
      <c r="E150" s="18"/>
      <c r="F150" s="18"/>
      <c r="G150" s="18"/>
      <c r="H150" s="18"/>
      <c r="I150" s="18"/>
      <c r="J150" s="18"/>
      <c r="K150" s="19"/>
    </row>
    <row r="151" spans="1:11" ht="13.5" hidden="1">
      <c r="A151" s="17"/>
      <c r="B151" s="18"/>
      <c r="C151" s="18"/>
      <c r="D151" s="18"/>
      <c r="E151" s="18"/>
      <c r="F151" s="18"/>
      <c r="G151" s="18"/>
      <c r="H151" s="18"/>
      <c r="I151" s="18"/>
      <c r="J151" s="18"/>
      <c r="K151" s="19"/>
    </row>
    <row r="152" spans="1:11" ht="19.5" customHeight="1" hidden="1">
      <c r="A152" s="231"/>
      <c r="B152" s="232"/>
      <c r="C152" s="232"/>
      <c r="D152" s="232"/>
      <c r="E152" s="233"/>
      <c r="F152" s="233"/>
      <c r="G152" s="233"/>
      <c r="H152" s="233"/>
      <c r="I152" s="233"/>
      <c r="J152" s="233"/>
      <c r="K152" s="19"/>
    </row>
    <row r="153" spans="1:11" ht="19.5" customHeight="1" hidden="1">
      <c r="A153" s="231"/>
      <c r="B153" s="232"/>
      <c r="C153" s="232"/>
      <c r="D153" s="232"/>
      <c r="E153" s="233"/>
      <c r="F153" s="233"/>
      <c r="G153" s="233"/>
      <c r="H153" s="233"/>
      <c r="I153" s="233"/>
      <c r="J153" s="233"/>
      <c r="K153" s="19"/>
    </row>
    <row r="154" spans="1:11" ht="39.75" customHeight="1" hidden="1">
      <c r="A154" s="234"/>
      <c r="B154" s="235"/>
      <c r="C154" s="235"/>
      <c r="D154" s="235"/>
      <c r="E154" s="233"/>
      <c r="F154" s="233"/>
      <c r="G154" s="233"/>
      <c r="H154" s="233"/>
      <c r="I154" s="233"/>
      <c r="J154" s="233"/>
      <c r="K154" s="19"/>
    </row>
    <row r="155" spans="1:11" ht="13.5">
      <c r="A155" s="21"/>
      <c r="B155" s="22"/>
      <c r="C155" s="22"/>
      <c r="D155" s="22"/>
      <c r="E155" s="22"/>
      <c r="F155" s="22"/>
      <c r="G155" s="22"/>
      <c r="H155" s="22"/>
      <c r="I155" s="22"/>
      <c r="J155" s="22"/>
      <c r="K155" s="23"/>
    </row>
    <row r="156" spans="1:11" ht="13.5">
      <c r="A156" s="17"/>
      <c r="B156" s="18"/>
      <c r="C156" s="18"/>
      <c r="D156" s="18"/>
      <c r="E156" s="18"/>
      <c r="F156" s="18"/>
      <c r="G156" s="18"/>
      <c r="H156" s="18"/>
      <c r="I156" s="18"/>
      <c r="J156" s="18"/>
      <c r="K156" s="19"/>
    </row>
    <row r="157" spans="1:11" ht="13.5">
      <c r="A157" s="14" t="s">
        <v>158</v>
      </c>
      <c r="B157" s="15"/>
      <c r="C157" s="15"/>
      <c r="D157" s="15"/>
      <c r="E157" s="15"/>
      <c r="F157" s="15"/>
      <c r="G157" s="15"/>
      <c r="H157" s="15"/>
      <c r="I157" s="15"/>
      <c r="J157" s="15"/>
      <c r="K157" s="16"/>
    </row>
    <row r="158" spans="1:11" ht="13.5">
      <c r="A158" s="17"/>
      <c r="B158" s="18"/>
      <c r="C158" s="18"/>
      <c r="D158" s="18"/>
      <c r="E158" s="18"/>
      <c r="F158" s="18"/>
      <c r="G158" s="18"/>
      <c r="H158" s="18"/>
      <c r="I158" s="18"/>
      <c r="J158" s="18"/>
      <c r="K158" s="19"/>
    </row>
    <row r="159" spans="1:11" ht="13.5">
      <c r="A159" s="17"/>
      <c r="B159" s="18"/>
      <c r="C159" s="18"/>
      <c r="D159" s="18"/>
      <c r="E159" s="18"/>
      <c r="F159" s="18"/>
      <c r="G159" s="18"/>
      <c r="H159" s="18"/>
      <c r="I159" s="18"/>
      <c r="J159" s="18"/>
      <c r="K159" s="19"/>
    </row>
    <row r="160" spans="1:11" ht="13.5">
      <c r="A160" s="17"/>
      <c r="B160" s="18"/>
      <c r="C160" s="18"/>
      <c r="D160" s="18"/>
      <c r="E160" s="18"/>
      <c r="F160" s="18"/>
      <c r="G160" s="18"/>
      <c r="H160" s="18"/>
      <c r="I160" s="18"/>
      <c r="J160" s="18"/>
      <c r="K160" s="19"/>
    </row>
    <row r="161" spans="1:11" ht="18.75">
      <c r="A161" s="228" t="s">
        <v>20</v>
      </c>
      <c r="B161" s="229"/>
      <c r="C161" s="229"/>
      <c r="D161" s="229"/>
      <c r="E161" s="229"/>
      <c r="F161" s="229"/>
      <c r="G161" s="229"/>
      <c r="H161" s="229"/>
      <c r="I161" s="229"/>
      <c r="J161" s="229"/>
      <c r="K161" s="230"/>
    </row>
    <row r="162" spans="1:11" ht="18.75">
      <c r="A162" s="20"/>
      <c r="B162" s="18"/>
      <c r="C162" s="18"/>
      <c r="D162" s="18"/>
      <c r="E162" s="18"/>
      <c r="F162" s="18"/>
      <c r="G162" s="18"/>
      <c r="H162" s="18"/>
      <c r="I162" s="18"/>
      <c r="J162" s="18"/>
      <c r="K162" s="19"/>
    </row>
    <row r="163" spans="1:11" ht="13.5">
      <c r="A163" s="17"/>
      <c r="B163" s="18"/>
      <c r="C163" s="18"/>
      <c r="D163" s="18"/>
      <c r="E163" s="18"/>
      <c r="F163" s="18"/>
      <c r="G163" s="18"/>
      <c r="H163" s="18"/>
      <c r="I163" s="18"/>
      <c r="J163" s="18"/>
      <c r="K163" s="19"/>
    </row>
    <row r="164" spans="1:11" ht="13.5">
      <c r="A164" s="17" t="s">
        <v>45</v>
      </c>
      <c r="B164" s="18"/>
      <c r="C164" s="18"/>
      <c r="D164" s="18"/>
      <c r="E164" s="18"/>
      <c r="F164" s="18"/>
      <c r="G164" s="18"/>
      <c r="H164" s="18"/>
      <c r="I164" s="18"/>
      <c r="J164" s="18"/>
      <c r="K164" s="19"/>
    </row>
    <row r="165" spans="1:11" ht="30" customHeight="1">
      <c r="A165" s="97" t="s">
        <v>21</v>
      </c>
      <c r="B165" s="136" t="str">
        <f>CONCATENATE('★基礎情報入力'!D4,"　　",'★基礎情報入力'!D5)</f>
        <v>　　</v>
      </c>
      <c r="C165" s="137"/>
      <c r="D165" s="137"/>
      <c r="E165" s="137"/>
      <c r="F165" s="137"/>
      <c r="G165" s="137"/>
      <c r="H165" s="137"/>
      <c r="I165" s="137"/>
      <c r="J165" s="137"/>
      <c r="K165" s="190"/>
    </row>
    <row r="166" spans="1:11" ht="13.5">
      <c r="A166" s="17"/>
      <c r="B166" s="18"/>
      <c r="C166" s="18"/>
      <c r="D166" s="18"/>
      <c r="E166" s="18"/>
      <c r="F166" s="18"/>
      <c r="G166" s="18"/>
      <c r="H166" s="18"/>
      <c r="I166" s="18"/>
      <c r="J166" s="18"/>
      <c r="K166" s="19"/>
    </row>
    <row r="167" spans="1:11" ht="13.5">
      <c r="A167" s="17" t="s">
        <v>279</v>
      </c>
      <c r="B167" s="18"/>
      <c r="C167" s="18"/>
      <c r="D167" s="18"/>
      <c r="E167" s="18"/>
      <c r="F167" s="18"/>
      <c r="G167" s="18"/>
      <c r="H167" s="18"/>
      <c r="I167" s="18"/>
      <c r="J167" s="18"/>
      <c r="K167" s="19"/>
    </row>
    <row r="168" spans="1:11" ht="30" customHeight="1">
      <c r="A168" s="219"/>
      <c r="B168" s="220"/>
      <c r="C168" s="18" t="s">
        <v>25</v>
      </c>
      <c r="D168" s="18"/>
      <c r="E168" s="18"/>
      <c r="F168" s="18"/>
      <c r="G168" s="18"/>
      <c r="H168" s="18"/>
      <c r="I168" s="18"/>
      <c r="J168" s="18"/>
      <c r="K168" s="19"/>
    </row>
    <row r="169" spans="1:11" ht="13.5">
      <c r="A169" s="17"/>
      <c r="B169" s="18"/>
      <c r="C169" s="18"/>
      <c r="D169" s="18"/>
      <c r="E169" s="18"/>
      <c r="F169" s="18"/>
      <c r="G169" s="18"/>
      <c r="H169" s="18"/>
      <c r="I169" s="18"/>
      <c r="J169" s="18"/>
      <c r="K169" s="19"/>
    </row>
    <row r="170" spans="1:11" ht="13.5">
      <c r="A170" s="17" t="s">
        <v>23</v>
      </c>
      <c r="B170" s="18"/>
      <c r="C170" s="18"/>
      <c r="D170" s="18"/>
      <c r="E170" s="18"/>
      <c r="F170" s="18"/>
      <c r="G170" s="18"/>
      <c r="H170" s="18"/>
      <c r="I170" s="18"/>
      <c r="J170" s="18"/>
      <c r="K170" s="19"/>
    </row>
    <row r="171" spans="1:11" ht="30" customHeight="1">
      <c r="A171" s="98" t="s">
        <v>24</v>
      </c>
      <c r="B171" s="221">
        <f>'★基礎情報入力'!N46</f>
        <v>0</v>
      </c>
      <c r="C171" s="222"/>
      <c r="D171" s="222"/>
      <c r="E171" s="222"/>
      <c r="F171" s="222"/>
      <c r="G171" s="222"/>
      <c r="H171" s="222"/>
      <c r="I171" s="222"/>
      <c r="J171" s="222"/>
      <c r="K171" s="223"/>
    </row>
    <row r="172" spans="1:11" ht="24.75" customHeight="1">
      <c r="A172" s="146" t="s">
        <v>43</v>
      </c>
      <c r="B172" s="221">
        <f>'★基礎情報入力'!N47</f>
        <v>0</v>
      </c>
      <c r="C172" s="222"/>
      <c r="D172" s="222"/>
      <c r="E172" s="222"/>
      <c r="F172" s="222"/>
      <c r="G172" s="222"/>
      <c r="H172" s="222"/>
      <c r="I172" s="222"/>
      <c r="J172" s="222"/>
      <c r="K172" s="223"/>
    </row>
    <row r="173" spans="1:11" ht="39.75" customHeight="1">
      <c r="A173" s="224"/>
      <c r="B173" s="225">
        <f>CONCATENATE('★基礎情報入力'!N48,'★基礎情報入力'!N49,'★基礎情報入力'!N50)</f>
      </c>
      <c r="C173" s="226"/>
      <c r="D173" s="226"/>
      <c r="E173" s="226"/>
      <c r="F173" s="226"/>
      <c r="G173" s="226"/>
      <c r="H173" s="226"/>
      <c r="I173" s="226"/>
      <c r="J173" s="226"/>
      <c r="K173" s="227"/>
    </row>
    <row r="174" spans="1:11" ht="30" customHeight="1">
      <c r="A174" s="98" t="s">
        <v>26</v>
      </c>
      <c r="B174" s="207">
        <f>B173</f>
      </c>
      <c r="C174" s="208"/>
      <c r="D174" s="208"/>
      <c r="E174" s="208"/>
      <c r="F174" s="208"/>
      <c r="G174" s="208"/>
      <c r="H174" s="208"/>
      <c r="I174" s="208"/>
      <c r="J174" s="208"/>
      <c r="K174" s="209"/>
    </row>
    <row r="175" spans="1:11" ht="13.5">
      <c r="A175" s="17" t="s">
        <v>27</v>
      </c>
      <c r="B175" s="18"/>
      <c r="C175" s="18"/>
      <c r="D175" s="18"/>
      <c r="E175" s="18"/>
      <c r="F175" s="18"/>
      <c r="G175" s="18"/>
      <c r="H175" s="18"/>
      <c r="I175" s="18"/>
      <c r="J175" s="18"/>
      <c r="K175" s="19"/>
    </row>
    <row r="176" spans="1:11" ht="13.5">
      <c r="A176" s="17"/>
      <c r="B176" s="18"/>
      <c r="C176" s="18"/>
      <c r="D176" s="18"/>
      <c r="E176" s="18"/>
      <c r="F176" s="18"/>
      <c r="G176" s="18"/>
      <c r="H176" s="18"/>
      <c r="I176" s="18"/>
      <c r="J176" s="18"/>
      <c r="K176" s="19"/>
    </row>
    <row r="177" spans="1:11" ht="39.75" customHeight="1">
      <c r="A177" s="98" t="s">
        <v>28</v>
      </c>
      <c r="B177" s="210"/>
      <c r="C177" s="211"/>
      <c r="D177" s="211"/>
      <c r="E177" s="211"/>
      <c r="F177" s="211"/>
      <c r="G177" s="211"/>
      <c r="H177" s="211"/>
      <c r="I177" s="211"/>
      <c r="J177" s="211"/>
      <c r="K177" s="212"/>
    </row>
    <row r="178" spans="1:11" ht="30" customHeight="1">
      <c r="A178" s="8" t="s">
        <v>29</v>
      </c>
      <c r="B178" s="213" t="s">
        <v>46</v>
      </c>
      <c r="C178" s="214"/>
      <c r="D178" s="214"/>
      <c r="E178" s="214"/>
      <c r="F178" s="99" t="s">
        <v>49</v>
      </c>
      <c r="G178" s="100"/>
      <c r="H178" s="99" t="s">
        <v>47</v>
      </c>
      <c r="I178" s="100"/>
      <c r="J178" s="10" t="s">
        <v>48</v>
      </c>
      <c r="K178" s="11"/>
    </row>
    <row r="179" spans="1:11" ht="30" customHeight="1">
      <c r="A179" s="8" t="s">
        <v>30</v>
      </c>
      <c r="B179" s="215">
        <f>'★基礎情報入力'!N51</f>
        <v>0</v>
      </c>
      <c r="C179" s="216"/>
      <c r="D179" s="9" t="s">
        <v>31</v>
      </c>
      <c r="E179" s="9"/>
      <c r="F179" s="9"/>
      <c r="G179" s="9"/>
      <c r="H179" s="9"/>
      <c r="I179" s="9"/>
      <c r="J179" s="9"/>
      <c r="K179" s="6"/>
    </row>
    <row r="180" spans="1:11" ht="30" customHeight="1">
      <c r="A180" s="97" t="s">
        <v>44</v>
      </c>
      <c r="B180" s="217" t="s">
        <v>53</v>
      </c>
      <c r="C180" s="218"/>
      <c r="D180" s="9" t="s">
        <v>32</v>
      </c>
      <c r="E180" s="9"/>
      <c r="F180" s="9"/>
      <c r="G180" s="9"/>
      <c r="H180" s="9"/>
      <c r="I180" s="9"/>
      <c r="J180" s="9"/>
      <c r="K180" s="6"/>
    </row>
    <row r="181" spans="1:11" ht="13.5">
      <c r="A181" s="17"/>
      <c r="B181" s="18"/>
      <c r="C181" s="18"/>
      <c r="D181" s="18"/>
      <c r="E181" s="18"/>
      <c r="F181" s="18"/>
      <c r="G181" s="18"/>
      <c r="H181" s="18"/>
      <c r="I181" s="18"/>
      <c r="J181" s="18"/>
      <c r="K181" s="19"/>
    </row>
    <row r="182" spans="1:11" ht="13.5">
      <c r="A182" s="17" t="s">
        <v>33</v>
      </c>
      <c r="B182" s="18"/>
      <c r="C182" s="18"/>
      <c r="D182" s="18"/>
      <c r="E182" s="18"/>
      <c r="F182" s="18"/>
      <c r="G182" s="18"/>
      <c r="H182" s="18"/>
      <c r="I182" s="18"/>
      <c r="J182" s="18"/>
      <c r="K182" s="19"/>
    </row>
    <row r="183" spans="1:11" ht="19.5" customHeight="1">
      <c r="A183" s="182" t="s">
        <v>34</v>
      </c>
      <c r="B183" s="182"/>
      <c r="C183" s="182"/>
      <c r="D183" s="182"/>
      <c r="E183" s="182" t="s">
        <v>51</v>
      </c>
      <c r="F183" s="182"/>
      <c r="G183" s="182"/>
      <c r="H183" s="182"/>
      <c r="I183" s="182" t="s">
        <v>52</v>
      </c>
      <c r="J183" s="182"/>
      <c r="K183" s="182"/>
    </row>
    <row r="184" spans="1:11" ht="30" customHeight="1">
      <c r="A184" s="148" t="s">
        <v>212</v>
      </c>
      <c r="B184" s="195"/>
      <c r="C184" s="195"/>
      <c r="D184" s="196"/>
      <c r="E184" s="203">
        <f>'様式3-2-2（設計・要安全確認計画）'!D16</f>
        <v>0</v>
      </c>
      <c r="F184" s="204"/>
      <c r="G184" s="205"/>
      <c r="H184" s="13" t="s">
        <v>50</v>
      </c>
      <c r="I184" s="236"/>
      <c r="J184" s="237"/>
      <c r="K184" s="238"/>
    </row>
    <row r="185" spans="1:11" ht="30" customHeight="1" hidden="1">
      <c r="A185" s="202"/>
      <c r="B185" s="202"/>
      <c r="C185" s="202"/>
      <c r="D185" s="202"/>
      <c r="E185" s="203"/>
      <c r="F185" s="204"/>
      <c r="G185" s="205"/>
      <c r="H185" s="13"/>
      <c r="I185" s="236"/>
      <c r="J185" s="237"/>
      <c r="K185" s="238"/>
    </row>
    <row r="186" spans="1:11" ht="30" customHeight="1" hidden="1">
      <c r="A186" s="202"/>
      <c r="B186" s="202"/>
      <c r="C186" s="202"/>
      <c r="D186" s="202"/>
      <c r="E186" s="203"/>
      <c r="F186" s="204"/>
      <c r="G186" s="205"/>
      <c r="H186" s="13"/>
      <c r="I186" s="236"/>
      <c r="J186" s="237"/>
      <c r="K186" s="238"/>
    </row>
    <row r="187" spans="1:11" ht="30" customHeight="1">
      <c r="A187" s="202" t="s">
        <v>213</v>
      </c>
      <c r="B187" s="202"/>
      <c r="C187" s="202"/>
      <c r="D187" s="202"/>
      <c r="E187" s="203">
        <f>'様式3-2-2（設計・要安全確認計画）'!V16</f>
        <v>0</v>
      </c>
      <c r="F187" s="204"/>
      <c r="G187" s="205"/>
      <c r="H187" s="13" t="s">
        <v>50</v>
      </c>
      <c r="I187" s="236"/>
      <c r="J187" s="237"/>
      <c r="K187" s="238"/>
    </row>
    <row r="188" spans="1:11" ht="13.5">
      <c r="A188" s="17" t="s">
        <v>38</v>
      </c>
      <c r="B188" s="18"/>
      <c r="C188" s="18"/>
      <c r="D188" s="18"/>
      <c r="E188" s="18"/>
      <c r="F188" s="18"/>
      <c r="G188" s="18"/>
      <c r="H188" s="18"/>
      <c r="I188" s="18"/>
      <c r="J188" s="18"/>
      <c r="K188" s="19"/>
    </row>
    <row r="189" spans="1:11" ht="13.5">
      <c r="A189" s="17"/>
      <c r="B189" s="18"/>
      <c r="C189" s="18"/>
      <c r="D189" s="18"/>
      <c r="E189" s="18"/>
      <c r="F189" s="18"/>
      <c r="G189" s="18"/>
      <c r="H189" s="18"/>
      <c r="I189" s="18"/>
      <c r="J189" s="18"/>
      <c r="K189" s="19"/>
    </row>
    <row r="190" spans="1:11" ht="13.5" hidden="1">
      <c r="A190" s="17"/>
      <c r="B190" s="18"/>
      <c r="C190" s="18"/>
      <c r="D190" s="18"/>
      <c r="E190" s="18"/>
      <c r="F190" s="18"/>
      <c r="G190" s="18"/>
      <c r="H190" s="18"/>
      <c r="I190" s="18"/>
      <c r="J190" s="18"/>
      <c r="K190" s="19"/>
    </row>
    <row r="191" spans="1:11" ht="19.5" customHeight="1" hidden="1">
      <c r="A191" s="231"/>
      <c r="B191" s="232"/>
      <c r="C191" s="232"/>
      <c r="D191" s="232"/>
      <c r="E191" s="233"/>
      <c r="F191" s="233"/>
      <c r="G191" s="233"/>
      <c r="H191" s="233"/>
      <c r="I191" s="233"/>
      <c r="J191" s="233"/>
      <c r="K191" s="19"/>
    </row>
    <row r="192" spans="1:11" ht="19.5" customHeight="1" hidden="1">
      <c r="A192" s="231"/>
      <c r="B192" s="232"/>
      <c r="C192" s="232"/>
      <c r="D192" s="232"/>
      <c r="E192" s="233"/>
      <c r="F192" s="233"/>
      <c r="G192" s="233"/>
      <c r="H192" s="233"/>
      <c r="I192" s="233"/>
      <c r="J192" s="233"/>
      <c r="K192" s="19"/>
    </row>
    <row r="193" spans="1:11" ht="39.75" customHeight="1" hidden="1">
      <c r="A193" s="234"/>
      <c r="B193" s="235"/>
      <c r="C193" s="235"/>
      <c r="D193" s="235"/>
      <c r="E193" s="233"/>
      <c r="F193" s="233"/>
      <c r="G193" s="233"/>
      <c r="H193" s="233"/>
      <c r="I193" s="233"/>
      <c r="J193" s="233"/>
      <c r="K193" s="19"/>
    </row>
    <row r="194" spans="1:11" ht="13.5">
      <c r="A194" s="21"/>
      <c r="B194" s="22"/>
      <c r="C194" s="22"/>
      <c r="D194" s="22"/>
      <c r="E194" s="22"/>
      <c r="F194" s="22"/>
      <c r="G194" s="22"/>
      <c r="H194" s="22"/>
      <c r="I194" s="22"/>
      <c r="J194" s="22"/>
      <c r="K194" s="23"/>
    </row>
    <row r="195" spans="1:11" ht="13.5">
      <c r="A195" s="17"/>
      <c r="B195" s="18"/>
      <c r="C195" s="18"/>
      <c r="D195" s="18"/>
      <c r="E195" s="18"/>
      <c r="F195" s="18"/>
      <c r="G195" s="18"/>
      <c r="H195" s="18"/>
      <c r="I195" s="18"/>
      <c r="J195" s="18"/>
      <c r="K195" s="19"/>
    </row>
    <row r="196" spans="1:11" ht="13.5">
      <c r="A196" s="14" t="s">
        <v>158</v>
      </c>
      <c r="B196" s="15"/>
      <c r="C196" s="15"/>
      <c r="D196" s="15"/>
      <c r="E196" s="15"/>
      <c r="F196" s="15"/>
      <c r="G196" s="15"/>
      <c r="H196" s="15"/>
      <c r="I196" s="15"/>
      <c r="J196" s="15"/>
      <c r="K196" s="16"/>
    </row>
    <row r="197" spans="1:11" ht="13.5">
      <c r="A197" s="17"/>
      <c r="B197" s="18"/>
      <c r="C197" s="18"/>
      <c r="D197" s="18"/>
      <c r="E197" s="18"/>
      <c r="F197" s="18"/>
      <c r="G197" s="18"/>
      <c r="H197" s="18"/>
      <c r="I197" s="18"/>
      <c r="J197" s="18"/>
      <c r="K197" s="19"/>
    </row>
    <row r="198" spans="1:11" ht="13.5">
      <c r="A198" s="17"/>
      <c r="B198" s="18"/>
      <c r="C198" s="18"/>
      <c r="D198" s="18"/>
      <c r="E198" s="18"/>
      <c r="F198" s="18"/>
      <c r="G198" s="18"/>
      <c r="H198" s="18"/>
      <c r="I198" s="18"/>
      <c r="J198" s="18"/>
      <c r="K198" s="19"/>
    </row>
    <row r="199" spans="1:11" ht="13.5">
      <c r="A199" s="17"/>
      <c r="B199" s="18"/>
      <c r="C199" s="18"/>
      <c r="D199" s="18"/>
      <c r="E199" s="18"/>
      <c r="F199" s="18"/>
      <c r="G199" s="18"/>
      <c r="H199" s="18"/>
      <c r="I199" s="18"/>
      <c r="J199" s="18"/>
      <c r="K199" s="19"/>
    </row>
    <row r="200" spans="1:11" ht="18.75">
      <c r="A200" s="228" t="s">
        <v>20</v>
      </c>
      <c r="B200" s="229"/>
      <c r="C200" s="229"/>
      <c r="D200" s="229"/>
      <c r="E200" s="229"/>
      <c r="F200" s="229"/>
      <c r="G200" s="229"/>
      <c r="H200" s="229"/>
      <c r="I200" s="229"/>
      <c r="J200" s="229"/>
      <c r="K200" s="230"/>
    </row>
    <row r="201" spans="1:11" ht="18.75">
      <c r="A201" s="20"/>
      <c r="B201" s="18"/>
      <c r="C201" s="18"/>
      <c r="D201" s="18"/>
      <c r="E201" s="18"/>
      <c r="F201" s="18"/>
      <c r="G201" s="18"/>
      <c r="H201" s="18"/>
      <c r="I201" s="18"/>
      <c r="J201" s="18"/>
      <c r="K201" s="19"/>
    </row>
    <row r="202" spans="1:11" ht="13.5">
      <c r="A202" s="17"/>
      <c r="B202" s="18"/>
      <c r="C202" s="18"/>
      <c r="D202" s="18"/>
      <c r="E202" s="18"/>
      <c r="F202" s="18"/>
      <c r="G202" s="18"/>
      <c r="H202" s="18"/>
      <c r="I202" s="18"/>
      <c r="J202" s="18"/>
      <c r="K202" s="19"/>
    </row>
    <row r="203" spans="1:11" ht="13.5">
      <c r="A203" s="17" t="s">
        <v>45</v>
      </c>
      <c r="B203" s="18"/>
      <c r="C203" s="18"/>
      <c r="D203" s="18"/>
      <c r="E203" s="18"/>
      <c r="F203" s="18"/>
      <c r="G203" s="18"/>
      <c r="H203" s="18"/>
      <c r="I203" s="18"/>
      <c r="J203" s="18"/>
      <c r="K203" s="19"/>
    </row>
    <row r="204" spans="1:11" ht="30" customHeight="1">
      <c r="A204" s="97" t="s">
        <v>21</v>
      </c>
      <c r="B204" s="136" t="str">
        <f>CONCATENATE('★基礎情報入力'!D4,"　　",'★基礎情報入力'!D5)</f>
        <v>　　</v>
      </c>
      <c r="C204" s="137"/>
      <c r="D204" s="137"/>
      <c r="E204" s="137"/>
      <c r="F204" s="137"/>
      <c r="G204" s="137"/>
      <c r="H204" s="137"/>
      <c r="I204" s="137"/>
      <c r="J204" s="137"/>
      <c r="K204" s="190"/>
    </row>
    <row r="205" spans="1:11" ht="13.5">
      <c r="A205" s="17"/>
      <c r="B205" s="18"/>
      <c r="C205" s="18"/>
      <c r="D205" s="18"/>
      <c r="E205" s="18"/>
      <c r="F205" s="18"/>
      <c r="G205" s="18"/>
      <c r="H205" s="18"/>
      <c r="I205" s="18"/>
      <c r="J205" s="18"/>
      <c r="K205" s="19"/>
    </row>
    <row r="206" spans="1:11" ht="13.5">
      <c r="A206" s="17" t="s">
        <v>279</v>
      </c>
      <c r="B206" s="18"/>
      <c r="C206" s="18"/>
      <c r="D206" s="18"/>
      <c r="E206" s="18"/>
      <c r="F206" s="18"/>
      <c r="G206" s="18"/>
      <c r="H206" s="18"/>
      <c r="I206" s="18"/>
      <c r="J206" s="18"/>
      <c r="K206" s="19"/>
    </row>
    <row r="207" spans="1:11" ht="30" customHeight="1">
      <c r="A207" s="219"/>
      <c r="B207" s="220"/>
      <c r="C207" s="18" t="s">
        <v>25</v>
      </c>
      <c r="D207" s="18"/>
      <c r="E207" s="18"/>
      <c r="F207" s="18"/>
      <c r="G207" s="18"/>
      <c r="H207" s="18"/>
      <c r="I207" s="18"/>
      <c r="J207" s="18"/>
      <c r="K207" s="19"/>
    </row>
    <row r="208" spans="1:11" ht="13.5">
      <c r="A208" s="17"/>
      <c r="B208" s="18"/>
      <c r="C208" s="18"/>
      <c r="D208" s="18"/>
      <c r="E208" s="18"/>
      <c r="F208" s="18"/>
      <c r="G208" s="18"/>
      <c r="H208" s="18"/>
      <c r="I208" s="18"/>
      <c r="J208" s="18"/>
      <c r="K208" s="19"/>
    </row>
    <row r="209" spans="1:11" ht="13.5">
      <c r="A209" s="17" t="s">
        <v>23</v>
      </c>
      <c r="B209" s="18"/>
      <c r="C209" s="18"/>
      <c r="D209" s="18"/>
      <c r="E209" s="18"/>
      <c r="F209" s="18"/>
      <c r="G209" s="18"/>
      <c r="H209" s="18"/>
      <c r="I209" s="18"/>
      <c r="J209" s="18"/>
      <c r="K209" s="19"/>
    </row>
    <row r="210" spans="1:11" ht="30" customHeight="1">
      <c r="A210" s="98" t="s">
        <v>24</v>
      </c>
      <c r="B210" s="221">
        <f>'★基礎情報入力'!N55</f>
        <v>0</v>
      </c>
      <c r="C210" s="222"/>
      <c r="D210" s="222"/>
      <c r="E210" s="222"/>
      <c r="F210" s="222"/>
      <c r="G210" s="222"/>
      <c r="H210" s="222"/>
      <c r="I210" s="222"/>
      <c r="J210" s="222"/>
      <c r="K210" s="223"/>
    </row>
    <row r="211" spans="1:11" ht="24.75" customHeight="1">
      <c r="A211" s="146" t="s">
        <v>43</v>
      </c>
      <c r="B211" s="221">
        <f>'★基礎情報入力'!N56</f>
        <v>0</v>
      </c>
      <c r="C211" s="222"/>
      <c r="D211" s="222"/>
      <c r="E211" s="222"/>
      <c r="F211" s="222"/>
      <c r="G211" s="222"/>
      <c r="H211" s="222"/>
      <c r="I211" s="222"/>
      <c r="J211" s="222"/>
      <c r="K211" s="223"/>
    </row>
    <row r="212" spans="1:11" ht="39.75" customHeight="1">
      <c r="A212" s="224"/>
      <c r="B212" s="225">
        <f>CONCATENATE('★基礎情報入力'!N57,'★基礎情報入力'!N58,'★基礎情報入力'!N59)</f>
      </c>
      <c r="C212" s="226"/>
      <c r="D212" s="226"/>
      <c r="E212" s="226"/>
      <c r="F212" s="226"/>
      <c r="G212" s="226"/>
      <c r="H212" s="226"/>
      <c r="I212" s="226"/>
      <c r="J212" s="226"/>
      <c r="K212" s="227"/>
    </row>
    <row r="213" spans="1:11" ht="30" customHeight="1">
      <c r="A213" s="98" t="s">
        <v>26</v>
      </c>
      <c r="B213" s="207">
        <f>B212</f>
      </c>
      <c r="C213" s="208"/>
      <c r="D213" s="208"/>
      <c r="E213" s="208"/>
      <c r="F213" s="208"/>
      <c r="G213" s="208"/>
      <c r="H213" s="208"/>
      <c r="I213" s="208"/>
      <c r="J213" s="208"/>
      <c r="K213" s="209"/>
    </row>
    <row r="214" spans="1:11" ht="13.5">
      <c r="A214" s="17" t="s">
        <v>27</v>
      </c>
      <c r="B214" s="18"/>
      <c r="C214" s="18"/>
      <c r="D214" s="18"/>
      <c r="E214" s="18"/>
      <c r="F214" s="18"/>
      <c r="G214" s="18"/>
      <c r="H214" s="18"/>
      <c r="I214" s="18"/>
      <c r="J214" s="18"/>
      <c r="K214" s="19"/>
    </row>
    <row r="215" spans="1:11" ht="13.5">
      <c r="A215" s="17"/>
      <c r="B215" s="18"/>
      <c r="C215" s="18"/>
      <c r="D215" s="18"/>
      <c r="E215" s="18"/>
      <c r="F215" s="18"/>
      <c r="G215" s="18"/>
      <c r="H215" s="18"/>
      <c r="I215" s="18"/>
      <c r="J215" s="18"/>
      <c r="K215" s="19"/>
    </row>
    <row r="216" spans="1:11" ht="39.75" customHeight="1">
      <c r="A216" s="98" t="s">
        <v>28</v>
      </c>
      <c r="B216" s="210"/>
      <c r="C216" s="211"/>
      <c r="D216" s="211"/>
      <c r="E216" s="211"/>
      <c r="F216" s="211"/>
      <c r="G216" s="211"/>
      <c r="H216" s="211"/>
      <c r="I216" s="211"/>
      <c r="J216" s="211"/>
      <c r="K216" s="212"/>
    </row>
    <row r="217" spans="1:11" ht="30" customHeight="1">
      <c r="A217" s="8" t="s">
        <v>29</v>
      </c>
      <c r="B217" s="213" t="s">
        <v>46</v>
      </c>
      <c r="C217" s="214"/>
      <c r="D217" s="214"/>
      <c r="E217" s="214"/>
      <c r="F217" s="99" t="s">
        <v>49</v>
      </c>
      <c r="G217" s="100"/>
      <c r="H217" s="99" t="s">
        <v>47</v>
      </c>
      <c r="I217" s="100"/>
      <c r="J217" s="10" t="s">
        <v>48</v>
      </c>
      <c r="K217" s="11"/>
    </row>
    <row r="218" spans="1:11" ht="30" customHeight="1">
      <c r="A218" s="8" t="s">
        <v>30</v>
      </c>
      <c r="B218" s="215">
        <f>'★基礎情報入力'!N60</f>
        <v>0</v>
      </c>
      <c r="C218" s="216"/>
      <c r="D218" s="9" t="s">
        <v>31</v>
      </c>
      <c r="E218" s="9"/>
      <c r="F218" s="9"/>
      <c r="G218" s="9"/>
      <c r="H218" s="9"/>
      <c r="I218" s="9"/>
      <c r="J218" s="9"/>
      <c r="K218" s="6"/>
    </row>
    <row r="219" spans="1:11" ht="30" customHeight="1">
      <c r="A219" s="97" t="s">
        <v>44</v>
      </c>
      <c r="B219" s="217" t="s">
        <v>53</v>
      </c>
      <c r="C219" s="218"/>
      <c r="D219" s="9" t="s">
        <v>32</v>
      </c>
      <c r="E219" s="9"/>
      <c r="F219" s="9"/>
      <c r="G219" s="9"/>
      <c r="H219" s="9"/>
      <c r="I219" s="9"/>
      <c r="J219" s="9"/>
      <c r="K219" s="6"/>
    </row>
    <row r="220" spans="1:11" ht="13.5">
      <c r="A220" s="17"/>
      <c r="B220" s="18"/>
      <c r="C220" s="18"/>
      <c r="D220" s="18"/>
      <c r="E220" s="18"/>
      <c r="F220" s="18"/>
      <c r="G220" s="18"/>
      <c r="H220" s="18"/>
      <c r="I220" s="18"/>
      <c r="J220" s="18"/>
      <c r="K220" s="19"/>
    </row>
    <row r="221" spans="1:11" ht="13.5">
      <c r="A221" s="17" t="s">
        <v>33</v>
      </c>
      <c r="B221" s="18"/>
      <c r="C221" s="18"/>
      <c r="D221" s="18"/>
      <c r="E221" s="18"/>
      <c r="F221" s="18"/>
      <c r="G221" s="18"/>
      <c r="H221" s="18"/>
      <c r="I221" s="18"/>
      <c r="J221" s="18"/>
      <c r="K221" s="19"/>
    </row>
    <row r="222" spans="1:11" ht="19.5" customHeight="1">
      <c r="A222" s="182" t="s">
        <v>34</v>
      </c>
      <c r="B222" s="182"/>
      <c r="C222" s="182"/>
      <c r="D222" s="182"/>
      <c r="E222" s="182" t="s">
        <v>51</v>
      </c>
      <c r="F222" s="182"/>
      <c r="G222" s="182"/>
      <c r="H222" s="182"/>
      <c r="I222" s="182" t="s">
        <v>52</v>
      </c>
      <c r="J222" s="182"/>
      <c r="K222" s="182"/>
    </row>
    <row r="223" spans="1:11" ht="30" customHeight="1">
      <c r="A223" s="148" t="s">
        <v>212</v>
      </c>
      <c r="B223" s="195"/>
      <c r="C223" s="195"/>
      <c r="D223" s="196"/>
      <c r="E223" s="203">
        <f>'様式3-2-2（設計・要安全確認計画）'!D18</f>
        <v>0</v>
      </c>
      <c r="F223" s="204"/>
      <c r="G223" s="205"/>
      <c r="H223" s="13" t="s">
        <v>50</v>
      </c>
      <c r="I223" s="206"/>
      <c r="J223" s="206"/>
      <c r="K223" s="206"/>
    </row>
    <row r="224" spans="1:11" ht="30" customHeight="1" hidden="1">
      <c r="A224" s="202"/>
      <c r="B224" s="202"/>
      <c r="C224" s="202"/>
      <c r="D224" s="202"/>
      <c r="E224" s="203"/>
      <c r="F224" s="204"/>
      <c r="G224" s="205"/>
      <c r="H224" s="13"/>
      <c r="I224" s="206"/>
      <c r="J224" s="206"/>
      <c r="K224" s="206"/>
    </row>
    <row r="225" spans="1:11" ht="30" customHeight="1" hidden="1">
      <c r="A225" s="202"/>
      <c r="B225" s="202"/>
      <c r="C225" s="202"/>
      <c r="D225" s="202"/>
      <c r="E225" s="203"/>
      <c r="F225" s="204"/>
      <c r="G225" s="205"/>
      <c r="H225" s="13"/>
      <c r="I225" s="206"/>
      <c r="J225" s="206"/>
      <c r="K225" s="206"/>
    </row>
    <row r="226" spans="1:11" ht="30" customHeight="1">
      <c r="A226" s="202" t="s">
        <v>213</v>
      </c>
      <c r="B226" s="202"/>
      <c r="C226" s="202"/>
      <c r="D226" s="202"/>
      <c r="E226" s="203">
        <f>'様式3-2-2（設計・要安全確認計画）'!V18</f>
        <v>0</v>
      </c>
      <c r="F226" s="204"/>
      <c r="G226" s="205"/>
      <c r="H226" s="13" t="s">
        <v>50</v>
      </c>
      <c r="I226" s="206"/>
      <c r="J226" s="206"/>
      <c r="K226" s="206"/>
    </row>
    <row r="227" spans="1:11" ht="13.5">
      <c r="A227" s="17" t="s">
        <v>38</v>
      </c>
      <c r="B227" s="18"/>
      <c r="C227" s="18"/>
      <c r="D227" s="18"/>
      <c r="E227" s="18"/>
      <c r="F227" s="18"/>
      <c r="G227" s="18"/>
      <c r="H227" s="18"/>
      <c r="I227" s="18"/>
      <c r="J227" s="18"/>
      <c r="K227" s="19"/>
    </row>
    <row r="228" spans="1:11" ht="13.5">
      <c r="A228" s="17"/>
      <c r="B228" s="18"/>
      <c r="C228" s="18"/>
      <c r="D228" s="18"/>
      <c r="E228" s="18"/>
      <c r="F228" s="18"/>
      <c r="G228" s="18"/>
      <c r="H228" s="18"/>
      <c r="I228" s="18"/>
      <c r="J228" s="18"/>
      <c r="K228" s="19"/>
    </row>
    <row r="229" spans="1:11" ht="13.5" hidden="1">
      <c r="A229" s="17"/>
      <c r="B229" s="18"/>
      <c r="C229" s="18"/>
      <c r="D229" s="18"/>
      <c r="E229" s="18"/>
      <c r="F229" s="18"/>
      <c r="G229" s="18"/>
      <c r="H229" s="18"/>
      <c r="I229" s="18"/>
      <c r="J229" s="18"/>
      <c r="K229" s="19"/>
    </row>
    <row r="230" spans="1:11" ht="19.5" customHeight="1" hidden="1">
      <c r="A230" s="231"/>
      <c r="B230" s="232"/>
      <c r="C230" s="232"/>
      <c r="D230" s="232"/>
      <c r="E230" s="233"/>
      <c r="F230" s="233"/>
      <c r="G230" s="233"/>
      <c r="H230" s="233"/>
      <c r="I230" s="233"/>
      <c r="J230" s="233"/>
      <c r="K230" s="19"/>
    </row>
    <row r="231" spans="1:11" ht="19.5" customHeight="1" hidden="1">
      <c r="A231" s="231"/>
      <c r="B231" s="232"/>
      <c r="C231" s="232"/>
      <c r="D231" s="232"/>
      <c r="E231" s="233"/>
      <c r="F231" s="233"/>
      <c r="G231" s="233"/>
      <c r="H231" s="233"/>
      <c r="I231" s="233"/>
      <c r="J231" s="233"/>
      <c r="K231" s="19"/>
    </row>
    <row r="232" spans="1:11" ht="39.75" customHeight="1" hidden="1">
      <c r="A232" s="234"/>
      <c r="B232" s="235"/>
      <c r="C232" s="235"/>
      <c r="D232" s="235"/>
      <c r="E232" s="233"/>
      <c r="F232" s="233"/>
      <c r="G232" s="233"/>
      <c r="H232" s="233"/>
      <c r="I232" s="233"/>
      <c r="J232" s="233"/>
      <c r="K232" s="19"/>
    </row>
    <row r="233" spans="1:11" ht="13.5">
      <c r="A233" s="21"/>
      <c r="B233" s="22"/>
      <c r="C233" s="22"/>
      <c r="D233" s="22"/>
      <c r="E233" s="22"/>
      <c r="F233" s="22"/>
      <c r="G233" s="22"/>
      <c r="H233" s="22"/>
      <c r="I233" s="22"/>
      <c r="J233" s="22"/>
      <c r="K233" s="23"/>
    </row>
    <row r="235" spans="1:11" ht="13.5">
      <c r="A235" s="14" t="s">
        <v>158</v>
      </c>
      <c r="B235" s="15"/>
      <c r="C235" s="15"/>
      <c r="D235" s="15"/>
      <c r="E235" s="15"/>
      <c r="F235" s="15"/>
      <c r="G235" s="15"/>
      <c r="H235" s="15"/>
      <c r="I235" s="15"/>
      <c r="J235" s="15"/>
      <c r="K235" s="16"/>
    </row>
    <row r="236" spans="1:11" ht="13.5">
      <c r="A236" s="17"/>
      <c r="B236" s="18"/>
      <c r="C236" s="18"/>
      <c r="D236" s="18"/>
      <c r="E236" s="18"/>
      <c r="F236" s="18"/>
      <c r="G236" s="18"/>
      <c r="H236" s="18"/>
      <c r="I236" s="18"/>
      <c r="J236" s="18"/>
      <c r="K236" s="19"/>
    </row>
    <row r="237" spans="1:11" ht="13.5">
      <c r="A237" s="17"/>
      <c r="B237" s="18"/>
      <c r="C237" s="18"/>
      <c r="D237" s="18"/>
      <c r="E237" s="18"/>
      <c r="F237" s="18"/>
      <c r="G237" s="18"/>
      <c r="H237" s="18"/>
      <c r="I237" s="18"/>
      <c r="J237" s="18"/>
      <c r="K237" s="19"/>
    </row>
    <row r="238" spans="1:11" ht="13.5">
      <c r="A238" s="17"/>
      <c r="B238" s="18"/>
      <c r="C238" s="18"/>
      <c r="D238" s="18"/>
      <c r="E238" s="18"/>
      <c r="F238" s="18"/>
      <c r="G238" s="18"/>
      <c r="H238" s="18"/>
      <c r="I238" s="18"/>
      <c r="J238" s="18"/>
      <c r="K238" s="19"/>
    </row>
    <row r="239" spans="1:11" ht="18.75">
      <c r="A239" s="228" t="s">
        <v>20</v>
      </c>
      <c r="B239" s="229"/>
      <c r="C239" s="229"/>
      <c r="D239" s="229"/>
      <c r="E239" s="229"/>
      <c r="F239" s="229"/>
      <c r="G239" s="229"/>
      <c r="H239" s="229"/>
      <c r="I239" s="229"/>
      <c r="J239" s="229"/>
      <c r="K239" s="230"/>
    </row>
    <row r="240" spans="1:11" ht="18.75">
      <c r="A240" s="20"/>
      <c r="B240" s="18"/>
      <c r="C240" s="18"/>
      <c r="D240" s="18"/>
      <c r="E240" s="18"/>
      <c r="F240" s="18"/>
      <c r="G240" s="18"/>
      <c r="H240" s="18"/>
      <c r="I240" s="18"/>
      <c r="J240" s="18"/>
      <c r="K240" s="19"/>
    </row>
    <row r="241" spans="1:11" ht="13.5">
      <c r="A241" s="17"/>
      <c r="B241" s="18"/>
      <c r="C241" s="18"/>
      <c r="D241" s="18"/>
      <c r="E241" s="18"/>
      <c r="F241" s="18"/>
      <c r="G241" s="18"/>
      <c r="H241" s="18"/>
      <c r="I241" s="18"/>
      <c r="J241" s="18"/>
      <c r="K241" s="19"/>
    </row>
    <row r="242" spans="1:11" ht="13.5">
      <c r="A242" s="17" t="s">
        <v>45</v>
      </c>
      <c r="B242" s="18"/>
      <c r="C242" s="18"/>
      <c r="D242" s="18"/>
      <c r="E242" s="18"/>
      <c r="F242" s="18"/>
      <c r="G242" s="18"/>
      <c r="H242" s="18"/>
      <c r="I242" s="18"/>
      <c r="J242" s="18"/>
      <c r="K242" s="19"/>
    </row>
    <row r="243" spans="1:11" ht="30" customHeight="1">
      <c r="A243" s="97" t="s">
        <v>21</v>
      </c>
      <c r="B243" s="136" t="str">
        <f>CONCATENATE('★基礎情報入力'!D4,"　　",'★基礎情報入力'!D5)</f>
        <v>　　</v>
      </c>
      <c r="C243" s="137"/>
      <c r="D243" s="137"/>
      <c r="E243" s="137"/>
      <c r="F243" s="137"/>
      <c r="G243" s="137"/>
      <c r="H243" s="137"/>
      <c r="I243" s="137"/>
      <c r="J243" s="137"/>
      <c r="K243" s="190"/>
    </row>
    <row r="244" spans="1:11" ht="13.5">
      <c r="A244" s="17"/>
      <c r="B244" s="18"/>
      <c r="C244" s="18"/>
      <c r="D244" s="18"/>
      <c r="E244" s="18"/>
      <c r="F244" s="18"/>
      <c r="G244" s="18"/>
      <c r="H244" s="18"/>
      <c r="I244" s="18"/>
      <c r="J244" s="18"/>
      <c r="K244" s="19"/>
    </row>
    <row r="245" spans="1:11" ht="13.5">
      <c r="A245" s="17" t="s">
        <v>279</v>
      </c>
      <c r="B245" s="18"/>
      <c r="C245" s="18"/>
      <c r="D245" s="18"/>
      <c r="E245" s="18"/>
      <c r="F245" s="18"/>
      <c r="G245" s="18"/>
      <c r="H245" s="18"/>
      <c r="I245" s="18"/>
      <c r="J245" s="18"/>
      <c r="K245" s="19"/>
    </row>
    <row r="246" spans="1:11" ht="30" customHeight="1">
      <c r="A246" s="219"/>
      <c r="B246" s="220"/>
      <c r="C246" s="18" t="s">
        <v>25</v>
      </c>
      <c r="D246" s="18"/>
      <c r="E246" s="18"/>
      <c r="F246" s="18"/>
      <c r="G246" s="18"/>
      <c r="H246" s="18"/>
      <c r="I246" s="18"/>
      <c r="J246" s="18"/>
      <c r="K246" s="19"/>
    </row>
    <row r="247" spans="1:11" ht="13.5">
      <c r="A247" s="17"/>
      <c r="B247" s="18"/>
      <c r="C247" s="18"/>
      <c r="D247" s="18"/>
      <c r="E247" s="18"/>
      <c r="F247" s="18"/>
      <c r="G247" s="18"/>
      <c r="H247" s="18"/>
      <c r="I247" s="18"/>
      <c r="J247" s="18"/>
      <c r="K247" s="19"/>
    </row>
    <row r="248" spans="1:11" ht="13.5">
      <c r="A248" s="17" t="s">
        <v>23</v>
      </c>
      <c r="B248" s="18"/>
      <c r="C248" s="18"/>
      <c r="D248" s="18"/>
      <c r="E248" s="18"/>
      <c r="F248" s="18"/>
      <c r="G248" s="18"/>
      <c r="H248" s="18"/>
      <c r="I248" s="18"/>
      <c r="J248" s="18"/>
      <c r="K248" s="19"/>
    </row>
    <row r="249" spans="1:11" ht="30" customHeight="1">
      <c r="A249" s="98" t="s">
        <v>24</v>
      </c>
      <c r="B249" s="221">
        <f>'★基礎情報入力'!N64</f>
        <v>0</v>
      </c>
      <c r="C249" s="222"/>
      <c r="D249" s="222"/>
      <c r="E249" s="222"/>
      <c r="F249" s="222"/>
      <c r="G249" s="222"/>
      <c r="H249" s="222"/>
      <c r="I249" s="222"/>
      <c r="J249" s="222"/>
      <c r="K249" s="223"/>
    </row>
    <row r="250" spans="1:11" ht="24.75" customHeight="1">
      <c r="A250" s="146" t="s">
        <v>43</v>
      </c>
      <c r="B250" s="221">
        <f>'★基礎情報入力'!N65</f>
        <v>0</v>
      </c>
      <c r="C250" s="222"/>
      <c r="D250" s="222"/>
      <c r="E250" s="222"/>
      <c r="F250" s="222"/>
      <c r="G250" s="222"/>
      <c r="H250" s="222"/>
      <c r="I250" s="222"/>
      <c r="J250" s="222"/>
      <c r="K250" s="223"/>
    </row>
    <row r="251" spans="1:11" ht="39.75" customHeight="1">
      <c r="A251" s="224"/>
      <c r="B251" s="225">
        <f>CONCATENATE('★基礎情報入力'!N66,'★基礎情報入力'!N67,'★基礎情報入力'!N68)</f>
      </c>
      <c r="C251" s="226"/>
      <c r="D251" s="226"/>
      <c r="E251" s="226"/>
      <c r="F251" s="226"/>
      <c r="G251" s="226"/>
      <c r="H251" s="226"/>
      <c r="I251" s="226"/>
      <c r="J251" s="226"/>
      <c r="K251" s="227"/>
    </row>
    <row r="252" spans="1:11" ht="30" customHeight="1">
      <c r="A252" s="98" t="s">
        <v>26</v>
      </c>
      <c r="B252" s="207">
        <f>B251</f>
      </c>
      <c r="C252" s="208"/>
      <c r="D252" s="208"/>
      <c r="E252" s="208"/>
      <c r="F252" s="208"/>
      <c r="G252" s="208"/>
      <c r="H252" s="208"/>
      <c r="I252" s="208"/>
      <c r="J252" s="208"/>
      <c r="K252" s="209"/>
    </row>
    <row r="253" spans="1:11" ht="13.5">
      <c r="A253" s="17" t="s">
        <v>27</v>
      </c>
      <c r="B253" s="18"/>
      <c r="C253" s="18"/>
      <c r="D253" s="18"/>
      <c r="E253" s="18"/>
      <c r="F253" s="18"/>
      <c r="G253" s="18"/>
      <c r="H253" s="18"/>
      <c r="I253" s="18"/>
      <c r="J253" s="18"/>
      <c r="K253" s="19"/>
    </row>
    <row r="254" spans="1:11" ht="13.5">
      <c r="A254" s="17"/>
      <c r="B254" s="18"/>
      <c r="C254" s="18"/>
      <c r="D254" s="18"/>
      <c r="E254" s="18"/>
      <c r="F254" s="18"/>
      <c r="G254" s="18"/>
      <c r="H254" s="18"/>
      <c r="I254" s="18"/>
      <c r="J254" s="18"/>
      <c r="K254" s="19"/>
    </row>
    <row r="255" spans="1:11" ht="39.75" customHeight="1">
      <c r="A255" s="98" t="s">
        <v>28</v>
      </c>
      <c r="B255" s="210"/>
      <c r="C255" s="211"/>
      <c r="D255" s="211"/>
      <c r="E255" s="211"/>
      <c r="F255" s="211"/>
      <c r="G255" s="211"/>
      <c r="H255" s="211"/>
      <c r="I255" s="211"/>
      <c r="J255" s="211"/>
      <c r="K255" s="212"/>
    </row>
    <row r="256" spans="1:11" ht="30" customHeight="1">
      <c r="A256" s="8" t="s">
        <v>29</v>
      </c>
      <c r="B256" s="213" t="s">
        <v>46</v>
      </c>
      <c r="C256" s="214"/>
      <c r="D256" s="214"/>
      <c r="E256" s="214"/>
      <c r="F256" s="99" t="s">
        <v>49</v>
      </c>
      <c r="G256" s="100"/>
      <c r="H256" s="99" t="s">
        <v>47</v>
      </c>
      <c r="I256" s="100"/>
      <c r="J256" s="10" t="s">
        <v>48</v>
      </c>
      <c r="K256" s="11"/>
    </row>
    <row r="257" spans="1:11" ht="30" customHeight="1">
      <c r="A257" s="8" t="s">
        <v>30</v>
      </c>
      <c r="B257" s="215">
        <f>'★基礎情報入力'!N69</f>
        <v>0</v>
      </c>
      <c r="C257" s="216"/>
      <c r="D257" s="9" t="s">
        <v>31</v>
      </c>
      <c r="E257" s="9"/>
      <c r="F257" s="9"/>
      <c r="G257" s="9"/>
      <c r="H257" s="9"/>
      <c r="I257" s="9"/>
      <c r="J257" s="9"/>
      <c r="K257" s="6"/>
    </row>
    <row r="258" spans="1:11" ht="30" customHeight="1">
      <c r="A258" s="97" t="s">
        <v>44</v>
      </c>
      <c r="B258" s="217" t="s">
        <v>53</v>
      </c>
      <c r="C258" s="218"/>
      <c r="D258" s="9" t="s">
        <v>32</v>
      </c>
      <c r="E258" s="9"/>
      <c r="F258" s="9"/>
      <c r="G258" s="9"/>
      <c r="H258" s="9"/>
      <c r="I258" s="9"/>
      <c r="J258" s="9"/>
      <c r="K258" s="6"/>
    </row>
    <row r="259" spans="1:11" ht="13.5">
      <c r="A259" s="17"/>
      <c r="B259" s="18"/>
      <c r="C259" s="18"/>
      <c r="D259" s="18"/>
      <c r="E259" s="18"/>
      <c r="F259" s="18"/>
      <c r="G259" s="18"/>
      <c r="H259" s="18"/>
      <c r="I259" s="18"/>
      <c r="J259" s="18"/>
      <c r="K259" s="19"/>
    </row>
    <row r="260" spans="1:11" ht="13.5">
      <c r="A260" s="17" t="s">
        <v>33</v>
      </c>
      <c r="B260" s="18"/>
      <c r="C260" s="18"/>
      <c r="D260" s="18"/>
      <c r="E260" s="18"/>
      <c r="F260" s="18"/>
      <c r="G260" s="18"/>
      <c r="H260" s="18"/>
      <c r="I260" s="18"/>
      <c r="J260" s="18"/>
      <c r="K260" s="19"/>
    </row>
    <row r="261" spans="1:11" ht="19.5" customHeight="1">
      <c r="A261" s="182" t="s">
        <v>34</v>
      </c>
      <c r="B261" s="182"/>
      <c r="C261" s="182"/>
      <c r="D261" s="182"/>
      <c r="E261" s="182" t="s">
        <v>51</v>
      </c>
      <c r="F261" s="182"/>
      <c r="G261" s="182"/>
      <c r="H261" s="182"/>
      <c r="I261" s="182" t="s">
        <v>52</v>
      </c>
      <c r="J261" s="182"/>
      <c r="K261" s="182"/>
    </row>
    <row r="262" spans="1:11" ht="30" customHeight="1">
      <c r="A262" s="148" t="s">
        <v>212</v>
      </c>
      <c r="B262" s="195"/>
      <c r="C262" s="195"/>
      <c r="D262" s="196"/>
      <c r="E262" s="203">
        <f>'様式3-2-2（設計・要安全確認計画）'!D20</f>
        <v>0</v>
      </c>
      <c r="F262" s="204"/>
      <c r="G262" s="205"/>
      <c r="H262" s="13" t="s">
        <v>50</v>
      </c>
      <c r="I262" s="206"/>
      <c r="J262" s="206"/>
      <c r="K262" s="206"/>
    </row>
    <row r="263" spans="1:11" ht="30" customHeight="1" hidden="1">
      <c r="A263" s="202"/>
      <c r="B263" s="202"/>
      <c r="C263" s="202"/>
      <c r="D263" s="202"/>
      <c r="E263" s="203"/>
      <c r="F263" s="204"/>
      <c r="G263" s="205"/>
      <c r="H263" s="13"/>
      <c r="I263" s="206"/>
      <c r="J263" s="206"/>
      <c r="K263" s="206"/>
    </row>
    <row r="264" spans="1:11" ht="30" customHeight="1" hidden="1">
      <c r="A264" s="202"/>
      <c r="B264" s="202"/>
      <c r="C264" s="202"/>
      <c r="D264" s="202"/>
      <c r="E264" s="203"/>
      <c r="F264" s="204"/>
      <c r="G264" s="205"/>
      <c r="H264" s="13"/>
      <c r="I264" s="206"/>
      <c r="J264" s="206"/>
      <c r="K264" s="206"/>
    </row>
    <row r="265" spans="1:11" ht="30" customHeight="1">
      <c r="A265" s="202" t="s">
        <v>213</v>
      </c>
      <c r="B265" s="202"/>
      <c r="C265" s="202"/>
      <c r="D265" s="202"/>
      <c r="E265" s="203">
        <f>'様式3-2-2（設計・要安全確認計画）'!V20</f>
        <v>0</v>
      </c>
      <c r="F265" s="204"/>
      <c r="G265" s="205"/>
      <c r="H265" s="13" t="s">
        <v>50</v>
      </c>
      <c r="I265" s="206"/>
      <c r="J265" s="206"/>
      <c r="K265" s="206"/>
    </row>
    <row r="266" spans="1:11" ht="13.5">
      <c r="A266" s="17" t="s">
        <v>38</v>
      </c>
      <c r="B266" s="18"/>
      <c r="C266" s="18"/>
      <c r="D266" s="18"/>
      <c r="E266" s="18"/>
      <c r="F266" s="18"/>
      <c r="G266" s="18"/>
      <c r="H266" s="18"/>
      <c r="I266" s="18"/>
      <c r="J266" s="18"/>
      <c r="K266" s="19"/>
    </row>
    <row r="267" spans="1:11" ht="13.5">
      <c r="A267" s="17"/>
      <c r="B267" s="18"/>
      <c r="C267" s="18"/>
      <c r="D267" s="18"/>
      <c r="E267" s="18"/>
      <c r="F267" s="18"/>
      <c r="G267" s="18"/>
      <c r="H267" s="18"/>
      <c r="I267" s="18"/>
      <c r="J267" s="18"/>
      <c r="K267" s="19"/>
    </row>
    <row r="268" spans="1:11" ht="13.5" hidden="1">
      <c r="A268" s="17"/>
      <c r="B268" s="18"/>
      <c r="C268" s="18"/>
      <c r="D268" s="18"/>
      <c r="E268" s="18"/>
      <c r="F268" s="18"/>
      <c r="G268" s="18"/>
      <c r="H268" s="18"/>
      <c r="I268" s="18"/>
      <c r="J268" s="18"/>
      <c r="K268" s="19"/>
    </row>
    <row r="269" spans="1:11" ht="19.5" customHeight="1" hidden="1">
      <c r="A269" s="231"/>
      <c r="B269" s="232"/>
      <c r="C269" s="232"/>
      <c r="D269" s="232"/>
      <c r="E269" s="233"/>
      <c r="F269" s="233"/>
      <c r="G269" s="233"/>
      <c r="H269" s="233"/>
      <c r="I269" s="233"/>
      <c r="J269" s="233"/>
      <c r="K269" s="19"/>
    </row>
    <row r="270" spans="1:11" ht="19.5" customHeight="1" hidden="1">
      <c r="A270" s="231"/>
      <c r="B270" s="232"/>
      <c r="C270" s="232"/>
      <c r="D270" s="232"/>
      <c r="E270" s="233"/>
      <c r="F270" s="233"/>
      <c r="G270" s="233"/>
      <c r="H270" s="233"/>
      <c r="I270" s="233"/>
      <c r="J270" s="233"/>
      <c r="K270" s="19"/>
    </row>
    <row r="271" spans="1:11" ht="39.75" customHeight="1" hidden="1">
      <c r="A271" s="234"/>
      <c r="B271" s="235"/>
      <c r="C271" s="235"/>
      <c r="D271" s="235"/>
      <c r="E271" s="233"/>
      <c r="F271" s="233"/>
      <c r="G271" s="233"/>
      <c r="H271" s="233"/>
      <c r="I271" s="233"/>
      <c r="J271" s="233"/>
      <c r="K271" s="19"/>
    </row>
    <row r="272" spans="1:11" ht="13.5">
      <c r="A272" s="21"/>
      <c r="B272" s="22"/>
      <c r="C272" s="22"/>
      <c r="D272" s="22"/>
      <c r="E272" s="22"/>
      <c r="F272" s="22"/>
      <c r="G272" s="22"/>
      <c r="H272" s="22"/>
      <c r="I272" s="22"/>
      <c r="J272" s="22"/>
      <c r="K272" s="23"/>
    </row>
    <row r="274" spans="1:11" ht="13.5">
      <c r="A274" s="14" t="s">
        <v>158</v>
      </c>
      <c r="B274" s="15"/>
      <c r="C274" s="15"/>
      <c r="D274" s="15"/>
      <c r="E274" s="15"/>
      <c r="F274" s="15"/>
      <c r="G274" s="15"/>
      <c r="H274" s="15"/>
      <c r="I274" s="15"/>
      <c r="J274" s="15"/>
      <c r="K274" s="16"/>
    </row>
    <row r="275" spans="1:11" ht="13.5">
      <c r="A275" s="17"/>
      <c r="B275" s="18"/>
      <c r="C275" s="18"/>
      <c r="D275" s="18"/>
      <c r="E275" s="18"/>
      <c r="F275" s="18"/>
      <c r="G275" s="18"/>
      <c r="H275" s="18"/>
      <c r="I275" s="18"/>
      <c r="J275" s="18"/>
      <c r="K275" s="19"/>
    </row>
    <row r="276" spans="1:11" ht="13.5">
      <c r="A276" s="17"/>
      <c r="B276" s="18"/>
      <c r="C276" s="18"/>
      <c r="D276" s="18"/>
      <c r="E276" s="18"/>
      <c r="F276" s="18"/>
      <c r="G276" s="18"/>
      <c r="H276" s="18"/>
      <c r="I276" s="18"/>
      <c r="J276" s="18"/>
      <c r="K276" s="19"/>
    </row>
    <row r="277" spans="1:11" ht="13.5">
      <c r="A277" s="17"/>
      <c r="B277" s="18"/>
      <c r="C277" s="18"/>
      <c r="D277" s="18"/>
      <c r="E277" s="18"/>
      <c r="F277" s="18"/>
      <c r="G277" s="18"/>
      <c r="H277" s="18"/>
      <c r="I277" s="18"/>
      <c r="J277" s="18"/>
      <c r="K277" s="19"/>
    </row>
    <row r="278" spans="1:11" ht="18.75">
      <c r="A278" s="228" t="s">
        <v>20</v>
      </c>
      <c r="B278" s="229"/>
      <c r="C278" s="229"/>
      <c r="D278" s="229"/>
      <c r="E278" s="229"/>
      <c r="F278" s="229"/>
      <c r="G278" s="229"/>
      <c r="H278" s="229"/>
      <c r="I278" s="229"/>
      <c r="J278" s="229"/>
      <c r="K278" s="230"/>
    </row>
    <row r="279" spans="1:11" ht="18.75">
      <c r="A279" s="20"/>
      <c r="B279" s="18"/>
      <c r="C279" s="18"/>
      <c r="D279" s="18"/>
      <c r="E279" s="18"/>
      <c r="F279" s="18"/>
      <c r="G279" s="18"/>
      <c r="H279" s="18"/>
      <c r="I279" s="18"/>
      <c r="J279" s="18"/>
      <c r="K279" s="19"/>
    </row>
    <row r="280" spans="1:11" ht="13.5">
      <c r="A280" s="17"/>
      <c r="B280" s="18"/>
      <c r="C280" s="18"/>
      <c r="D280" s="18"/>
      <c r="E280" s="18"/>
      <c r="F280" s="18"/>
      <c r="G280" s="18"/>
      <c r="H280" s="18"/>
      <c r="I280" s="18"/>
      <c r="J280" s="18"/>
      <c r="K280" s="19"/>
    </row>
    <row r="281" spans="1:11" ht="13.5">
      <c r="A281" s="17" t="s">
        <v>45</v>
      </c>
      <c r="B281" s="18"/>
      <c r="C281" s="18"/>
      <c r="D281" s="18"/>
      <c r="E281" s="18"/>
      <c r="F281" s="18"/>
      <c r="G281" s="18"/>
      <c r="H281" s="18"/>
      <c r="I281" s="18"/>
      <c r="J281" s="18"/>
      <c r="K281" s="19"/>
    </row>
    <row r="282" spans="1:11" ht="30" customHeight="1">
      <c r="A282" s="97" t="s">
        <v>21</v>
      </c>
      <c r="B282" s="136" t="str">
        <f>CONCATENATE('★基礎情報入力'!D4,"　　",'★基礎情報入力'!D5)</f>
        <v>　　</v>
      </c>
      <c r="C282" s="137"/>
      <c r="D282" s="137"/>
      <c r="E282" s="137"/>
      <c r="F282" s="137"/>
      <c r="G282" s="137"/>
      <c r="H282" s="137"/>
      <c r="I282" s="137"/>
      <c r="J282" s="137"/>
      <c r="K282" s="190"/>
    </row>
    <row r="283" spans="1:11" ht="13.5">
      <c r="A283" s="17"/>
      <c r="B283" s="18"/>
      <c r="C283" s="18"/>
      <c r="D283" s="18"/>
      <c r="E283" s="18"/>
      <c r="F283" s="18"/>
      <c r="G283" s="18"/>
      <c r="H283" s="18"/>
      <c r="I283" s="18"/>
      <c r="J283" s="18"/>
      <c r="K283" s="19"/>
    </row>
    <row r="284" spans="1:11" ht="13.5">
      <c r="A284" s="17" t="s">
        <v>279</v>
      </c>
      <c r="B284" s="18"/>
      <c r="C284" s="18"/>
      <c r="D284" s="18"/>
      <c r="E284" s="18"/>
      <c r="F284" s="18"/>
      <c r="G284" s="18"/>
      <c r="H284" s="18"/>
      <c r="I284" s="18"/>
      <c r="J284" s="18"/>
      <c r="K284" s="19"/>
    </row>
    <row r="285" spans="1:11" ht="30" customHeight="1">
      <c r="A285" s="219"/>
      <c r="B285" s="220"/>
      <c r="C285" s="18" t="s">
        <v>25</v>
      </c>
      <c r="D285" s="18"/>
      <c r="E285" s="18"/>
      <c r="F285" s="18"/>
      <c r="G285" s="18"/>
      <c r="H285" s="18"/>
      <c r="I285" s="18"/>
      <c r="J285" s="18"/>
      <c r="K285" s="19"/>
    </row>
    <row r="286" spans="1:11" ht="13.5">
      <c r="A286" s="17"/>
      <c r="B286" s="18"/>
      <c r="C286" s="18"/>
      <c r="D286" s="18"/>
      <c r="E286" s="18"/>
      <c r="F286" s="18"/>
      <c r="G286" s="18"/>
      <c r="H286" s="18"/>
      <c r="I286" s="18"/>
      <c r="J286" s="18"/>
      <c r="K286" s="19"/>
    </row>
    <row r="287" spans="1:11" ht="13.5">
      <c r="A287" s="17" t="s">
        <v>23</v>
      </c>
      <c r="B287" s="18"/>
      <c r="C287" s="18"/>
      <c r="D287" s="18"/>
      <c r="E287" s="18"/>
      <c r="F287" s="18"/>
      <c r="G287" s="18"/>
      <c r="H287" s="18"/>
      <c r="I287" s="18"/>
      <c r="J287" s="18"/>
      <c r="K287" s="19"/>
    </row>
    <row r="288" spans="1:11" ht="30" customHeight="1">
      <c r="A288" s="98" t="s">
        <v>24</v>
      </c>
      <c r="B288" s="221">
        <f>'★基礎情報入力'!N73</f>
        <v>0</v>
      </c>
      <c r="C288" s="222"/>
      <c r="D288" s="222"/>
      <c r="E288" s="222"/>
      <c r="F288" s="222"/>
      <c r="G288" s="222"/>
      <c r="H288" s="222"/>
      <c r="I288" s="222"/>
      <c r="J288" s="222"/>
      <c r="K288" s="223"/>
    </row>
    <row r="289" spans="1:11" ht="24.75" customHeight="1">
      <c r="A289" s="146" t="s">
        <v>43</v>
      </c>
      <c r="B289" s="221">
        <f>'★基礎情報入力'!N74</f>
        <v>0</v>
      </c>
      <c r="C289" s="222"/>
      <c r="D289" s="222"/>
      <c r="E289" s="222"/>
      <c r="F289" s="222"/>
      <c r="G289" s="222"/>
      <c r="H289" s="222"/>
      <c r="I289" s="222"/>
      <c r="J289" s="222"/>
      <c r="K289" s="223"/>
    </row>
    <row r="290" spans="1:11" ht="39.75" customHeight="1">
      <c r="A290" s="224"/>
      <c r="B290" s="225">
        <f>CONCATENATE('★基礎情報入力'!N75,'★基礎情報入力'!N76,'★基礎情報入力'!N77)</f>
      </c>
      <c r="C290" s="226"/>
      <c r="D290" s="226"/>
      <c r="E290" s="226"/>
      <c r="F290" s="226"/>
      <c r="G290" s="226"/>
      <c r="H290" s="226"/>
      <c r="I290" s="226"/>
      <c r="J290" s="226"/>
      <c r="K290" s="227"/>
    </row>
    <row r="291" spans="1:11" ht="30" customHeight="1">
      <c r="A291" s="98" t="s">
        <v>26</v>
      </c>
      <c r="B291" s="207">
        <f>B290</f>
      </c>
      <c r="C291" s="208"/>
      <c r="D291" s="208"/>
      <c r="E291" s="208"/>
      <c r="F291" s="208"/>
      <c r="G291" s="208"/>
      <c r="H291" s="208"/>
      <c r="I291" s="208"/>
      <c r="J291" s="208"/>
      <c r="K291" s="209"/>
    </row>
    <row r="292" spans="1:11" ht="13.5">
      <c r="A292" s="17" t="s">
        <v>27</v>
      </c>
      <c r="B292" s="18"/>
      <c r="C292" s="18"/>
      <c r="D292" s="18"/>
      <c r="E292" s="18"/>
      <c r="F292" s="18"/>
      <c r="G292" s="18"/>
      <c r="H292" s="18"/>
      <c r="I292" s="18"/>
      <c r="J292" s="18"/>
      <c r="K292" s="19"/>
    </row>
    <row r="293" spans="1:11" ht="13.5">
      <c r="A293" s="17"/>
      <c r="B293" s="18"/>
      <c r="C293" s="18"/>
      <c r="D293" s="18"/>
      <c r="E293" s="18"/>
      <c r="F293" s="18"/>
      <c r="G293" s="18"/>
      <c r="H293" s="18"/>
      <c r="I293" s="18"/>
      <c r="J293" s="18"/>
      <c r="K293" s="19"/>
    </row>
    <row r="294" spans="1:11" ht="39.75" customHeight="1">
      <c r="A294" s="98" t="s">
        <v>28</v>
      </c>
      <c r="B294" s="210"/>
      <c r="C294" s="211"/>
      <c r="D294" s="211"/>
      <c r="E294" s="211"/>
      <c r="F294" s="211"/>
      <c r="G294" s="211"/>
      <c r="H294" s="211"/>
      <c r="I294" s="211"/>
      <c r="J294" s="211"/>
      <c r="K294" s="212"/>
    </row>
    <row r="295" spans="1:11" ht="30" customHeight="1">
      <c r="A295" s="8" t="s">
        <v>29</v>
      </c>
      <c r="B295" s="213" t="s">
        <v>46</v>
      </c>
      <c r="C295" s="214"/>
      <c r="D295" s="214"/>
      <c r="E295" s="214"/>
      <c r="F295" s="99" t="s">
        <v>49</v>
      </c>
      <c r="G295" s="100"/>
      <c r="H295" s="99" t="s">
        <v>47</v>
      </c>
      <c r="I295" s="100"/>
      <c r="J295" s="10" t="s">
        <v>48</v>
      </c>
      <c r="K295" s="11"/>
    </row>
    <row r="296" spans="1:11" ht="30" customHeight="1">
      <c r="A296" s="8" t="s">
        <v>30</v>
      </c>
      <c r="B296" s="215">
        <f>'★基礎情報入力'!N78</f>
        <v>0</v>
      </c>
      <c r="C296" s="216"/>
      <c r="D296" s="9" t="s">
        <v>31</v>
      </c>
      <c r="E296" s="9"/>
      <c r="F296" s="9"/>
      <c r="G296" s="9"/>
      <c r="H296" s="9"/>
      <c r="I296" s="9"/>
      <c r="J296" s="9"/>
      <c r="K296" s="6"/>
    </row>
    <row r="297" spans="1:11" ht="30" customHeight="1">
      <c r="A297" s="97" t="s">
        <v>44</v>
      </c>
      <c r="B297" s="217" t="s">
        <v>53</v>
      </c>
      <c r="C297" s="218"/>
      <c r="D297" s="9" t="s">
        <v>32</v>
      </c>
      <c r="E297" s="9"/>
      <c r="F297" s="9"/>
      <c r="G297" s="9"/>
      <c r="H297" s="9"/>
      <c r="I297" s="9"/>
      <c r="J297" s="9"/>
      <c r="K297" s="6"/>
    </row>
    <row r="298" spans="1:11" ht="13.5">
      <c r="A298" s="17"/>
      <c r="B298" s="18"/>
      <c r="C298" s="18"/>
      <c r="D298" s="18"/>
      <c r="E298" s="18"/>
      <c r="F298" s="18"/>
      <c r="G298" s="18"/>
      <c r="H298" s="18"/>
      <c r="I298" s="18"/>
      <c r="J298" s="18"/>
      <c r="K298" s="19"/>
    </row>
    <row r="299" spans="1:11" ht="13.5">
      <c r="A299" s="17" t="s">
        <v>33</v>
      </c>
      <c r="B299" s="18"/>
      <c r="C299" s="18"/>
      <c r="D299" s="18"/>
      <c r="E299" s="18"/>
      <c r="F299" s="18"/>
      <c r="G299" s="18"/>
      <c r="H299" s="18"/>
      <c r="I299" s="18"/>
      <c r="J299" s="18"/>
      <c r="K299" s="19"/>
    </row>
    <row r="300" spans="1:11" ht="19.5" customHeight="1">
      <c r="A300" s="182" t="s">
        <v>34</v>
      </c>
      <c r="B300" s="182"/>
      <c r="C300" s="182"/>
      <c r="D300" s="182"/>
      <c r="E300" s="182" t="s">
        <v>51</v>
      </c>
      <c r="F300" s="182"/>
      <c r="G300" s="182"/>
      <c r="H300" s="182"/>
      <c r="I300" s="182" t="s">
        <v>52</v>
      </c>
      <c r="J300" s="182"/>
      <c r="K300" s="182"/>
    </row>
    <row r="301" spans="1:11" ht="30" customHeight="1">
      <c r="A301" s="148" t="s">
        <v>212</v>
      </c>
      <c r="B301" s="195"/>
      <c r="C301" s="195"/>
      <c r="D301" s="196"/>
      <c r="E301" s="203">
        <f>'様式3-2-2（設計・要安全確認計画）'!D22</f>
        <v>0</v>
      </c>
      <c r="F301" s="204"/>
      <c r="G301" s="205"/>
      <c r="H301" s="13" t="s">
        <v>50</v>
      </c>
      <c r="I301" s="206"/>
      <c r="J301" s="206"/>
      <c r="K301" s="206"/>
    </row>
    <row r="302" spans="1:11" ht="30" customHeight="1" hidden="1">
      <c r="A302" s="202"/>
      <c r="B302" s="202"/>
      <c r="C302" s="202"/>
      <c r="D302" s="202"/>
      <c r="E302" s="203"/>
      <c r="F302" s="204"/>
      <c r="G302" s="205"/>
      <c r="H302" s="13"/>
      <c r="I302" s="206"/>
      <c r="J302" s="206"/>
      <c r="K302" s="206"/>
    </row>
    <row r="303" spans="1:11" ht="30" customHeight="1" hidden="1">
      <c r="A303" s="202"/>
      <c r="B303" s="202"/>
      <c r="C303" s="202"/>
      <c r="D303" s="202"/>
      <c r="E303" s="203"/>
      <c r="F303" s="204"/>
      <c r="G303" s="205"/>
      <c r="H303" s="13"/>
      <c r="I303" s="206"/>
      <c r="J303" s="206"/>
      <c r="K303" s="206"/>
    </row>
    <row r="304" spans="1:11" ht="30" customHeight="1">
      <c r="A304" s="202" t="s">
        <v>213</v>
      </c>
      <c r="B304" s="202"/>
      <c r="C304" s="202"/>
      <c r="D304" s="202"/>
      <c r="E304" s="203">
        <f>'様式3-2-2（設計・要安全確認計画）'!V22</f>
        <v>0</v>
      </c>
      <c r="F304" s="204"/>
      <c r="G304" s="205"/>
      <c r="H304" s="13" t="s">
        <v>50</v>
      </c>
      <c r="I304" s="206"/>
      <c r="J304" s="206"/>
      <c r="K304" s="206"/>
    </row>
    <row r="305" spans="1:11" ht="13.5">
      <c r="A305" s="17" t="s">
        <v>38</v>
      </c>
      <c r="B305" s="18"/>
      <c r="C305" s="18"/>
      <c r="D305" s="18"/>
      <c r="E305" s="18"/>
      <c r="F305" s="18"/>
      <c r="G305" s="18"/>
      <c r="H305" s="18"/>
      <c r="I305" s="18"/>
      <c r="J305" s="18"/>
      <c r="K305" s="19"/>
    </row>
    <row r="306" spans="1:11" ht="13.5">
      <c r="A306" s="17"/>
      <c r="B306" s="18"/>
      <c r="C306" s="18"/>
      <c r="D306" s="18"/>
      <c r="E306" s="18"/>
      <c r="F306" s="18"/>
      <c r="G306" s="18"/>
      <c r="H306" s="18"/>
      <c r="I306" s="18"/>
      <c r="J306" s="18"/>
      <c r="K306" s="19"/>
    </row>
    <row r="307" spans="1:11" ht="13.5" hidden="1">
      <c r="A307" s="17"/>
      <c r="B307" s="18"/>
      <c r="C307" s="18"/>
      <c r="D307" s="18"/>
      <c r="E307" s="18"/>
      <c r="F307" s="18"/>
      <c r="G307" s="18"/>
      <c r="H307" s="18"/>
      <c r="I307" s="18"/>
      <c r="J307" s="18"/>
      <c r="K307" s="19"/>
    </row>
    <row r="308" spans="1:11" ht="19.5" customHeight="1" hidden="1">
      <c r="A308" s="231"/>
      <c r="B308" s="232"/>
      <c r="C308" s="232"/>
      <c r="D308" s="232"/>
      <c r="E308" s="233"/>
      <c r="F308" s="233"/>
      <c r="G308" s="233"/>
      <c r="H308" s="233"/>
      <c r="I308" s="233"/>
      <c r="J308" s="233"/>
      <c r="K308" s="19"/>
    </row>
    <row r="309" spans="1:11" ht="19.5" customHeight="1" hidden="1">
      <c r="A309" s="231"/>
      <c r="B309" s="232"/>
      <c r="C309" s="232"/>
      <c r="D309" s="232"/>
      <c r="E309" s="233"/>
      <c r="F309" s="233"/>
      <c r="G309" s="233"/>
      <c r="H309" s="233"/>
      <c r="I309" s="233"/>
      <c r="J309" s="233"/>
      <c r="K309" s="19"/>
    </row>
    <row r="310" spans="1:11" ht="39.75" customHeight="1" hidden="1">
      <c r="A310" s="234"/>
      <c r="B310" s="235"/>
      <c r="C310" s="235"/>
      <c r="D310" s="235"/>
      <c r="E310" s="233"/>
      <c r="F310" s="233"/>
      <c r="G310" s="233"/>
      <c r="H310" s="233"/>
      <c r="I310" s="233"/>
      <c r="J310" s="233"/>
      <c r="K310" s="19"/>
    </row>
    <row r="311" spans="1:11" ht="13.5">
      <c r="A311" s="21"/>
      <c r="B311" s="22"/>
      <c r="C311" s="22"/>
      <c r="D311" s="22"/>
      <c r="E311" s="22"/>
      <c r="F311" s="22"/>
      <c r="G311" s="22"/>
      <c r="H311" s="22"/>
      <c r="I311" s="22"/>
      <c r="J311" s="22"/>
      <c r="K311" s="23"/>
    </row>
    <row r="313" spans="1:11" ht="13.5">
      <c r="A313" s="14" t="s">
        <v>158</v>
      </c>
      <c r="B313" s="15"/>
      <c r="C313" s="15"/>
      <c r="D313" s="15"/>
      <c r="E313" s="15"/>
      <c r="F313" s="15"/>
      <c r="G313" s="15"/>
      <c r="H313" s="15"/>
      <c r="I313" s="15"/>
      <c r="J313" s="15"/>
      <c r="K313" s="16"/>
    </row>
    <row r="314" spans="1:11" ht="13.5">
      <c r="A314" s="17"/>
      <c r="B314" s="18"/>
      <c r="C314" s="18"/>
      <c r="D314" s="18"/>
      <c r="E314" s="18"/>
      <c r="F314" s="18"/>
      <c r="G314" s="18"/>
      <c r="H314" s="18"/>
      <c r="I314" s="18"/>
      <c r="J314" s="18"/>
      <c r="K314" s="19"/>
    </row>
    <row r="315" spans="1:11" ht="13.5">
      <c r="A315" s="17"/>
      <c r="B315" s="18"/>
      <c r="C315" s="18"/>
      <c r="D315" s="18"/>
      <c r="E315" s="18"/>
      <c r="F315" s="18"/>
      <c r="G315" s="18"/>
      <c r="H315" s="18"/>
      <c r="I315" s="18"/>
      <c r="J315" s="18"/>
      <c r="K315" s="19"/>
    </row>
    <row r="316" spans="1:11" ht="13.5">
      <c r="A316" s="17"/>
      <c r="B316" s="18"/>
      <c r="C316" s="18"/>
      <c r="D316" s="18"/>
      <c r="E316" s="18"/>
      <c r="F316" s="18"/>
      <c r="G316" s="18"/>
      <c r="H316" s="18"/>
      <c r="I316" s="18"/>
      <c r="J316" s="18"/>
      <c r="K316" s="19"/>
    </row>
    <row r="317" spans="1:11" ht="18.75">
      <c r="A317" s="228" t="s">
        <v>20</v>
      </c>
      <c r="B317" s="229"/>
      <c r="C317" s="229"/>
      <c r="D317" s="229"/>
      <c r="E317" s="229"/>
      <c r="F317" s="229"/>
      <c r="G317" s="229"/>
      <c r="H317" s="229"/>
      <c r="I317" s="229"/>
      <c r="J317" s="229"/>
      <c r="K317" s="230"/>
    </row>
    <row r="318" spans="1:11" ht="18.75">
      <c r="A318" s="20"/>
      <c r="B318" s="18"/>
      <c r="C318" s="18"/>
      <c r="D318" s="18"/>
      <c r="E318" s="18"/>
      <c r="F318" s="18"/>
      <c r="G318" s="18"/>
      <c r="H318" s="18"/>
      <c r="I318" s="18"/>
      <c r="J318" s="18"/>
      <c r="K318" s="19"/>
    </row>
    <row r="319" spans="1:11" ht="13.5">
      <c r="A319" s="17"/>
      <c r="B319" s="18"/>
      <c r="C319" s="18"/>
      <c r="D319" s="18"/>
      <c r="E319" s="18"/>
      <c r="F319" s="18"/>
      <c r="G319" s="18"/>
      <c r="H319" s="18"/>
      <c r="I319" s="18"/>
      <c r="J319" s="18"/>
      <c r="K319" s="19"/>
    </row>
    <row r="320" spans="1:11" ht="13.5">
      <c r="A320" s="17" t="s">
        <v>45</v>
      </c>
      <c r="B320" s="18"/>
      <c r="C320" s="18"/>
      <c r="D320" s="18"/>
      <c r="E320" s="18"/>
      <c r="F320" s="18"/>
      <c r="G320" s="18"/>
      <c r="H320" s="18"/>
      <c r="I320" s="18"/>
      <c r="J320" s="18"/>
      <c r="K320" s="19"/>
    </row>
    <row r="321" spans="1:11" ht="30" customHeight="1">
      <c r="A321" s="97" t="s">
        <v>21</v>
      </c>
      <c r="B321" s="136" t="str">
        <f>CONCATENATE('★基礎情報入力'!D4,"　　",'★基礎情報入力'!D5)</f>
        <v>　　</v>
      </c>
      <c r="C321" s="137"/>
      <c r="D321" s="137"/>
      <c r="E321" s="137"/>
      <c r="F321" s="137"/>
      <c r="G321" s="137"/>
      <c r="H321" s="137"/>
      <c r="I321" s="137"/>
      <c r="J321" s="137"/>
      <c r="K321" s="190"/>
    </row>
    <row r="322" spans="1:11" ht="13.5">
      <c r="A322" s="17"/>
      <c r="B322" s="18"/>
      <c r="C322" s="18"/>
      <c r="D322" s="18"/>
      <c r="E322" s="18"/>
      <c r="F322" s="18"/>
      <c r="G322" s="18"/>
      <c r="H322" s="18"/>
      <c r="I322" s="18"/>
      <c r="J322" s="18"/>
      <c r="K322" s="19"/>
    </row>
    <row r="323" spans="1:11" ht="13.5">
      <c r="A323" s="17" t="s">
        <v>279</v>
      </c>
      <c r="B323" s="18"/>
      <c r="C323" s="18"/>
      <c r="D323" s="18"/>
      <c r="E323" s="18"/>
      <c r="F323" s="18"/>
      <c r="G323" s="18"/>
      <c r="H323" s="18"/>
      <c r="I323" s="18"/>
      <c r="J323" s="18"/>
      <c r="K323" s="19"/>
    </row>
    <row r="324" spans="1:11" ht="30" customHeight="1">
      <c r="A324" s="219"/>
      <c r="B324" s="220"/>
      <c r="C324" s="18" t="s">
        <v>25</v>
      </c>
      <c r="D324" s="18"/>
      <c r="E324" s="18"/>
      <c r="F324" s="18"/>
      <c r="G324" s="18"/>
      <c r="H324" s="18"/>
      <c r="I324" s="18"/>
      <c r="J324" s="18"/>
      <c r="K324" s="19"/>
    </row>
    <row r="325" spans="1:11" ht="13.5">
      <c r="A325" s="17"/>
      <c r="B325" s="18"/>
      <c r="C325" s="18"/>
      <c r="D325" s="18"/>
      <c r="E325" s="18"/>
      <c r="F325" s="18"/>
      <c r="G325" s="18"/>
      <c r="H325" s="18"/>
      <c r="I325" s="18"/>
      <c r="J325" s="18"/>
      <c r="K325" s="19"/>
    </row>
    <row r="326" spans="1:11" ht="13.5">
      <c r="A326" s="17" t="s">
        <v>23</v>
      </c>
      <c r="B326" s="18"/>
      <c r="C326" s="18"/>
      <c r="D326" s="18"/>
      <c r="E326" s="18"/>
      <c r="F326" s="18"/>
      <c r="G326" s="18"/>
      <c r="H326" s="18"/>
      <c r="I326" s="18"/>
      <c r="J326" s="18"/>
      <c r="K326" s="19"/>
    </row>
    <row r="327" spans="1:11" ht="30" customHeight="1">
      <c r="A327" s="98" t="s">
        <v>24</v>
      </c>
      <c r="B327" s="221">
        <f>'★基礎情報入力'!N82</f>
        <v>0</v>
      </c>
      <c r="C327" s="222"/>
      <c r="D327" s="222"/>
      <c r="E327" s="222"/>
      <c r="F327" s="222"/>
      <c r="G327" s="222"/>
      <c r="H327" s="222"/>
      <c r="I327" s="222"/>
      <c r="J327" s="222"/>
      <c r="K327" s="223"/>
    </row>
    <row r="328" spans="1:11" ht="24.75" customHeight="1">
      <c r="A328" s="146" t="s">
        <v>43</v>
      </c>
      <c r="B328" s="221">
        <f>'★基礎情報入力'!N83</f>
        <v>0</v>
      </c>
      <c r="C328" s="222"/>
      <c r="D328" s="222"/>
      <c r="E328" s="222"/>
      <c r="F328" s="222"/>
      <c r="G328" s="222"/>
      <c r="H328" s="222"/>
      <c r="I328" s="222"/>
      <c r="J328" s="222"/>
      <c r="K328" s="223"/>
    </row>
    <row r="329" spans="1:11" ht="39.75" customHeight="1">
      <c r="A329" s="224"/>
      <c r="B329" s="225">
        <f>CONCATENATE('★基礎情報入力'!N84,'★基礎情報入力'!N85,'★基礎情報入力'!N86)</f>
      </c>
      <c r="C329" s="226"/>
      <c r="D329" s="226"/>
      <c r="E329" s="226"/>
      <c r="F329" s="226"/>
      <c r="G329" s="226"/>
      <c r="H329" s="226"/>
      <c r="I329" s="226"/>
      <c r="J329" s="226"/>
      <c r="K329" s="227"/>
    </row>
    <row r="330" spans="1:11" ht="30" customHeight="1">
      <c r="A330" s="98" t="s">
        <v>26</v>
      </c>
      <c r="B330" s="207">
        <f>B329</f>
      </c>
      <c r="C330" s="208"/>
      <c r="D330" s="208"/>
      <c r="E330" s="208"/>
      <c r="F330" s="208"/>
      <c r="G330" s="208"/>
      <c r="H330" s="208"/>
      <c r="I330" s="208"/>
      <c r="J330" s="208"/>
      <c r="K330" s="209"/>
    </row>
    <row r="331" spans="1:11" ht="13.5">
      <c r="A331" s="17" t="s">
        <v>27</v>
      </c>
      <c r="B331" s="18"/>
      <c r="C331" s="18"/>
      <c r="D331" s="18"/>
      <c r="E331" s="18"/>
      <c r="F331" s="18"/>
      <c r="G331" s="18"/>
      <c r="H331" s="18"/>
      <c r="I331" s="18"/>
      <c r="J331" s="18"/>
      <c r="K331" s="19"/>
    </row>
    <row r="332" spans="1:11" ht="13.5">
      <c r="A332" s="17"/>
      <c r="B332" s="18"/>
      <c r="C332" s="18"/>
      <c r="D332" s="18"/>
      <c r="E332" s="18"/>
      <c r="F332" s="18"/>
      <c r="G332" s="18"/>
      <c r="H332" s="18"/>
      <c r="I332" s="18"/>
      <c r="J332" s="18"/>
      <c r="K332" s="19"/>
    </row>
    <row r="333" spans="1:11" ht="39.75" customHeight="1">
      <c r="A333" s="98" t="s">
        <v>28</v>
      </c>
      <c r="B333" s="210"/>
      <c r="C333" s="211"/>
      <c r="D333" s="211"/>
      <c r="E333" s="211"/>
      <c r="F333" s="211"/>
      <c r="G333" s="211"/>
      <c r="H333" s="211"/>
      <c r="I333" s="211"/>
      <c r="J333" s="211"/>
      <c r="K333" s="212"/>
    </row>
    <row r="334" spans="1:11" ht="30" customHeight="1">
      <c r="A334" s="8" t="s">
        <v>29</v>
      </c>
      <c r="B334" s="213" t="s">
        <v>46</v>
      </c>
      <c r="C334" s="214"/>
      <c r="D334" s="214"/>
      <c r="E334" s="214"/>
      <c r="F334" s="99" t="s">
        <v>49</v>
      </c>
      <c r="G334" s="100"/>
      <c r="H334" s="99" t="s">
        <v>47</v>
      </c>
      <c r="I334" s="100"/>
      <c r="J334" s="10" t="s">
        <v>48</v>
      </c>
      <c r="K334" s="11"/>
    </row>
    <row r="335" spans="1:11" ht="30" customHeight="1">
      <c r="A335" s="8" t="s">
        <v>30</v>
      </c>
      <c r="B335" s="215">
        <f>'★基礎情報入力'!N87</f>
        <v>0</v>
      </c>
      <c r="C335" s="216"/>
      <c r="D335" s="9" t="s">
        <v>31</v>
      </c>
      <c r="E335" s="9"/>
      <c r="F335" s="9"/>
      <c r="G335" s="9"/>
      <c r="H335" s="9"/>
      <c r="I335" s="9"/>
      <c r="J335" s="9"/>
      <c r="K335" s="6"/>
    </row>
    <row r="336" spans="1:11" ht="30" customHeight="1">
      <c r="A336" s="97" t="s">
        <v>44</v>
      </c>
      <c r="B336" s="217" t="s">
        <v>53</v>
      </c>
      <c r="C336" s="218"/>
      <c r="D336" s="9" t="s">
        <v>32</v>
      </c>
      <c r="E336" s="9"/>
      <c r="F336" s="9"/>
      <c r="G336" s="9"/>
      <c r="H336" s="9"/>
      <c r="I336" s="9"/>
      <c r="J336" s="9"/>
      <c r="K336" s="6"/>
    </row>
    <row r="337" spans="1:11" ht="13.5">
      <c r="A337" s="17"/>
      <c r="B337" s="18"/>
      <c r="C337" s="18"/>
      <c r="D337" s="18"/>
      <c r="E337" s="18"/>
      <c r="F337" s="18"/>
      <c r="G337" s="18"/>
      <c r="H337" s="18"/>
      <c r="I337" s="18"/>
      <c r="J337" s="18"/>
      <c r="K337" s="19"/>
    </row>
    <row r="338" spans="1:11" ht="13.5">
      <c r="A338" s="17" t="s">
        <v>33</v>
      </c>
      <c r="B338" s="18"/>
      <c r="C338" s="18"/>
      <c r="D338" s="18"/>
      <c r="E338" s="18"/>
      <c r="F338" s="18"/>
      <c r="G338" s="18"/>
      <c r="H338" s="18"/>
      <c r="I338" s="18"/>
      <c r="J338" s="18"/>
      <c r="K338" s="19"/>
    </row>
    <row r="339" spans="1:11" ht="19.5" customHeight="1">
      <c r="A339" s="182" t="s">
        <v>34</v>
      </c>
      <c r="B339" s="182"/>
      <c r="C339" s="182"/>
      <c r="D339" s="182"/>
      <c r="E339" s="182" t="s">
        <v>51</v>
      </c>
      <c r="F339" s="182"/>
      <c r="G339" s="182"/>
      <c r="H339" s="182"/>
      <c r="I339" s="182" t="s">
        <v>52</v>
      </c>
      <c r="J339" s="182"/>
      <c r="K339" s="182"/>
    </row>
    <row r="340" spans="1:11" ht="30" customHeight="1">
      <c r="A340" s="148" t="s">
        <v>212</v>
      </c>
      <c r="B340" s="195"/>
      <c r="C340" s="195"/>
      <c r="D340" s="196"/>
      <c r="E340" s="203">
        <f>'様式3-2-2（設計・要安全確認計画）'!D24</f>
        <v>0</v>
      </c>
      <c r="F340" s="204"/>
      <c r="G340" s="205"/>
      <c r="H340" s="13" t="s">
        <v>50</v>
      </c>
      <c r="I340" s="206"/>
      <c r="J340" s="206"/>
      <c r="K340" s="206"/>
    </row>
    <row r="341" spans="1:11" ht="30" customHeight="1" hidden="1">
      <c r="A341" s="202"/>
      <c r="B341" s="202"/>
      <c r="C341" s="202"/>
      <c r="D341" s="202"/>
      <c r="E341" s="203"/>
      <c r="F341" s="204"/>
      <c r="G341" s="205"/>
      <c r="H341" s="13"/>
      <c r="I341" s="206"/>
      <c r="J341" s="206"/>
      <c r="K341" s="206"/>
    </row>
    <row r="342" spans="1:11" ht="30" customHeight="1" hidden="1">
      <c r="A342" s="202"/>
      <c r="B342" s="202"/>
      <c r="C342" s="202"/>
      <c r="D342" s="202"/>
      <c r="E342" s="203"/>
      <c r="F342" s="204"/>
      <c r="G342" s="205"/>
      <c r="H342" s="13"/>
      <c r="I342" s="206"/>
      <c r="J342" s="206"/>
      <c r="K342" s="206"/>
    </row>
    <row r="343" spans="1:11" ht="30" customHeight="1">
      <c r="A343" s="202" t="s">
        <v>213</v>
      </c>
      <c r="B343" s="202"/>
      <c r="C343" s="202"/>
      <c r="D343" s="202"/>
      <c r="E343" s="203">
        <f>'様式3-2-2（設計・要安全確認計画）'!V24</f>
        <v>0</v>
      </c>
      <c r="F343" s="204"/>
      <c r="G343" s="205"/>
      <c r="H343" s="13" t="s">
        <v>50</v>
      </c>
      <c r="I343" s="206"/>
      <c r="J343" s="206"/>
      <c r="K343" s="206"/>
    </row>
    <row r="344" spans="1:11" ht="13.5">
      <c r="A344" s="17" t="s">
        <v>38</v>
      </c>
      <c r="B344" s="18"/>
      <c r="C344" s="18"/>
      <c r="D344" s="18"/>
      <c r="E344" s="18"/>
      <c r="F344" s="18"/>
      <c r="G344" s="18"/>
      <c r="H344" s="18"/>
      <c r="I344" s="18"/>
      <c r="J344" s="18"/>
      <c r="K344" s="19"/>
    </row>
    <row r="345" spans="1:11" ht="13.5">
      <c r="A345" s="17"/>
      <c r="B345" s="18"/>
      <c r="C345" s="18"/>
      <c r="D345" s="18"/>
      <c r="E345" s="18"/>
      <c r="F345" s="18"/>
      <c r="G345" s="18"/>
      <c r="H345" s="18"/>
      <c r="I345" s="18"/>
      <c r="J345" s="18"/>
      <c r="K345" s="19"/>
    </row>
    <row r="346" spans="1:11" ht="13.5" hidden="1">
      <c r="A346" s="17"/>
      <c r="B346" s="18"/>
      <c r="C346" s="18"/>
      <c r="D346" s="18"/>
      <c r="E346" s="18"/>
      <c r="F346" s="18"/>
      <c r="G346" s="18"/>
      <c r="H346" s="18"/>
      <c r="I346" s="18"/>
      <c r="J346" s="18"/>
      <c r="K346" s="19"/>
    </row>
    <row r="347" spans="1:11" ht="19.5" customHeight="1" hidden="1">
      <c r="A347" s="231"/>
      <c r="B347" s="232"/>
      <c r="C347" s="232"/>
      <c r="D347" s="232"/>
      <c r="E347" s="233"/>
      <c r="F347" s="233"/>
      <c r="G347" s="233"/>
      <c r="H347" s="233"/>
      <c r="I347" s="233"/>
      <c r="J347" s="233"/>
      <c r="K347" s="19"/>
    </row>
    <row r="348" spans="1:11" ht="19.5" customHeight="1" hidden="1">
      <c r="A348" s="231"/>
      <c r="B348" s="232"/>
      <c r="C348" s="232"/>
      <c r="D348" s="232"/>
      <c r="E348" s="233"/>
      <c r="F348" s="233"/>
      <c r="G348" s="233"/>
      <c r="H348" s="233"/>
      <c r="I348" s="233"/>
      <c r="J348" s="233"/>
      <c r="K348" s="19"/>
    </row>
    <row r="349" spans="1:11" ht="39.75" customHeight="1" hidden="1">
      <c r="A349" s="234"/>
      <c r="B349" s="235"/>
      <c r="C349" s="235"/>
      <c r="D349" s="235"/>
      <c r="E349" s="233"/>
      <c r="F349" s="233"/>
      <c r="G349" s="233"/>
      <c r="H349" s="233"/>
      <c r="I349" s="233"/>
      <c r="J349" s="233"/>
      <c r="K349" s="19"/>
    </row>
    <row r="350" spans="1:11" ht="13.5">
      <c r="A350" s="21"/>
      <c r="B350" s="22"/>
      <c r="C350" s="22"/>
      <c r="D350" s="22"/>
      <c r="E350" s="22"/>
      <c r="F350" s="22"/>
      <c r="G350" s="22"/>
      <c r="H350" s="22"/>
      <c r="I350" s="22"/>
      <c r="J350" s="22"/>
      <c r="K350" s="23"/>
    </row>
    <row r="352" spans="1:11" ht="13.5">
      <c r="A352" s="14" t="s">
        <v>158</v>
      </c>
      <c r="B352" s="15"/>
      <c r="C352" s="15"/>
      <c r="D352" s="15"/>
      <c r="E352" s="15"/>
      <c r="F352" s="15"/>
      <c r="G352" s="15"/>
      <c r="H352" s="15"/>
      <c r="I352" s="15"/>
      <c r="J352" s="15"/>
      <c r="K352" s="16"/>
    </row>
    <row r="353" spans="1:11" ht="13.5">
      <c r="A353" s="17"/>
      <c r="B353" s="18"/>
      <c r="C353" s="18"/>
      <c r="D353" s="18"/>
      <c r="E353" s="18"/>
      <c r="F353" s="18"/>
      <c r="G353" s="18"/>
      <c r="H353" s="18"/>
      <c r="I353" s="18"/>
      <c r="J353" s="18"/>
      <c r="K353" s="19"/>
    </row>
    <row r="354" spans="1:11" ht="13.5">
      <c r="A354" s="17"/>
      <c r="B354" s="18"/>
      <c r="C354" s="18"/>
      <c r="D354" s="18"/>
      <c r="E354" s="18"/>
      <c r="F354" s="18"/>
      <c r="G354" s="18"/>
      <c r="H354" s="18"/>
      <c r="I354" s="18"/>
      <c r="J354" s="18"/>
      <c r="K354" s="19"/>
    </row>
    <row r="355" spans="1:11" ht="13.5">
      <c r="A355" s="17"/>
      <c r="B355" s="18"/>
      <c r="C355" s="18"/>
      <c r="D355" s="18"/>
      <c r="E355" s="18"/>
      <c r="F355" s="18"/>
      <c r="G355" s="18"/>
      <c r="H355" s="18"/>
      <c r="I355" s="18"/>
      <c r="J355" s="18"/>
      <c r="K355" s="19"/>
    </row>
    <row r="356" spans="1:11" ht="18.75">
      <c r="A356" s="228" t="s">
        <v>20</v>
      </c>
      <c r="B356" s="229"/>
      <c r="C356" s="229"/>
      <c r="D356" s="229"/>
      <c r="E356" s="229"/>
      <c r="F356" s="229"/>
      <c r="G356" s="229"/>
      <c r="H356" s="229"/>
      <c r="I356" s="229"/>
      <c r="J356" s="229"/>
      <c r="K356" s="230"/>
    </row>
    <row r="357" spans="1:11" ht="18.75">
      <c r="A357" s="20"/>
      <c r="B357" s="18"/>
      <c r="C357" s="18"/>
      <c r="D357" s="18"/>
      <c r="E357" s="18"/>
      <c r="F357" s="18"/>
      <c r="G357" s="18"/>
      <c r="H357" s="18"/>
      <c r="I357" s="18"/>
      <c r="J357" s="18"/>
      <c r="K357" s="19"/>
    </row>
    <row r="358" spans="1:11" ht="13.5">
      <c r="A358" s="17"/>
      <c r="B358" s="18"/>
      <c r="C358" s="18"/>
      <c r="D358" s="18"/>
      <c r="E358" s="18"/>
      <c r="F358" s="18"/>
      <c r="G358" s="18"/>
      <c r="H358" s="18"/>
      <c r="I358" s="18"/>
      <c r="J358" s="18"/>
      <c r="K358" s="19"/>
    </row>
    <row r="359" spans="1:11" ht="13.5">
      <c r="A359" s="17" t="s">
        <v>45</v>
      </c>
      <c r="B359" s="18"/>
      <c r="C359" s="18"/>
      <c r="D359" s="18"/>
      <c r="E359" s="18"/>
      <c r="F359" s="18"/>
      <c r="G359" s="18"/>
      <c r="H359" s="18"/>
      <c r="I359" s="18"/>
      <c r="J359" s="18"/>
      <c r="K359" s="19"/>
    </row>
    <row r="360" spans="1:11" ht="30" customHeight="1">
      <c r="A360" s="97" t="s">
        <v>21</v>
      </c>
      <c r="B360" s="136" t="str">
        <f>CONCATENATE('★基礎情報入力'!D4,"　　",'★基礎情報入力'!D5)</f>
        <v>　　</v>
      </c>
      <c r="C360" s="137"/>
      <c r="D360" s="137"/>
      <c r="E360" s="137"/>
      <c r="F360" s="137"/>
      <c r="G360" s="137"/>
      <c r="H360" s="137"/>
      <c r="I360" s="137"/>
      <c r="J360" s="137"/>
      <c r="K360" s="190"/>
    </row>
    <row r="361" spans="1:11" ht="13.5">
      <c r="A361" s="17"/>
      <c r="B361" s="18"/>
      <c r="C361" s="18"/>
      <c r="D361" s="18"/>
      <c r="E361" s="18"/>
      <c r="F361" s="18"/>
      <c r="G361" s="18"/>
      <c r="H361" s="18"/>
      <c r="I361" s="18"/>
      <c r="J361" s="18"/>
      <c r="K361" s="19"/>
    </row>
    <row r="362" spans="1:11" ht="13.5">
      <c r="A362" s="17" t="s">
        <v>279</v>
      </c>
      <c r="B362" s="18"/>
      <c r="C362" s="18"/>
      <c r="D362" s="18"/>
      <c r="E362" s="18"/>
      <c r="F362" s="18"/>
      <c r="G362" s="18"/>
      <c r="H362" s="18"/>
      <c r="I362" s="18"/>
      <c r="J362" s="18"/>
      <c r="K362" s="19"/>
    </row>
    <row r="363" spans="1:11" ht="30" customHeight="1">
      <c r="A363" s="219"/>
      <c r="B363" s="220"/>
      <c r="C363" s="18" t="s">
        <v>25</v>
      </c>
      <c r="D363" s="18"/>
      <c r="E363" s="18"/>
      <c r="F363" s="18"/>
      <c r="G363" s="18"/>
      <c r="H363" s="18"/>
      <c r="I363" s="18"/>
      <c r="J363" s="18"/>
      <c r="K363" s="19"/>
    </row>
    <row r="364" spans="1:11" ht="13.5">
      <c r="A364" s="17"/>
      <c r="B364" s="18"/>
      <c r="C364" s="18"/>
      <c r="D364" s="18"/>
      <c r="E364" s="18"/>
      <c r="F364" s="18"/>
      <c r="G364" s="18"/>
      <c r="H364" s="18"/>
      <c r="I364" s="18"/>
      <c r="J364" s="18"/>
      <c r="K364" s="19"/>
    </row>
    <row r="365" spans="1:11" ht="13.5">
      <c r="A365" s="17" t="s">
        <v>23</v>
      </c>
      <c r="B365" s="18"/>
      <c r="C365" s="18"/>
      <c r="D365" s="18"/>
      <c r="E365" s="18"/>
      <c r="F365" s="18"/>
      <c r="G365" s="18"/>
      <c r="H365" s="18"/>
      <c r="I365" s="18"/>
      <c r="J365" s="18"/>
      <c r="K365" s="19"/>
    </row>
    <row r="366" spans="1:11" ht="30" customHeight="1">
      <c r="A366" s="98" t="s">
        <v>24</v>
      </c>
      <c r="B366" s="221">
        <f>'★基礎情報入力'!N91</f>
        <v>0</v>
      </c>
      <c r="C366" s="222"/>
      <c r="D366" s="222"/>
      <c r="E366" s="222"/>
      <c r="F366" s="222"/>
      <c r="G366" s="222"/>
      <c r="H366" s="222"/>
      <c r="I366" s="222"/>
      <c r="J366" s="222"/>
      <c r="K366" s="223"/>
    </row>
    <row r="367" spans="1:11" ht="24.75" customHeight="1">
      <c r="A367" s="146" t="s">
        <v>43</v>
      </c>
      <c r="B367" s="221">
        <f>'★基礎情報入力'!N92</f>
        <v>0</v>
      </c>
      <c r="C367" s="222"/>
      <c r="D367" s="222"/>
      <c r="E367" s="222"/>
      <c r="F367" s="222"/>
      <c r="G367" s="222"/>
      <c r="H367" s="222"/>
      <c r="I367" s="222"/>
      <c r="J367" s="222"/>
      <c r="K367" s="223"/>
    </row>
    <row r="368" spans="1:11" ht="39.75" customHeight="1">
      <c r="A368" s="224"/>
      <c r="B368" s="225">
        <f>CONCATENATE('★基礎情報入力'!N93,'★基礎情報入力'!N94,'★基礎情報入力'!N95)</f>
      </c>
      <c r="C368" s="226"/>
      <c r="D368" s="226"/>
      <c r="E368" s="226"/>
      <c r="F368" s="226"/>
      <c r="G368" s="226"/>
      <c r="H368" s="226"/>
      <c r="I368" s="226"/>
      <c r="J368" s="226"/>
      <c r="K368" s="227"/>
    </row>
    <row r="369" spans="1:11" ht="30" customHeight="1">
      <c r="A369" s="98" t="s">
        <v>26</v>
      </c>
      <c r="B369" s="207">
        <f>B368</f>
      </c>
      <c r="C369" s="208"/>
      <c r="D369" s="208"/>
      <c r="E369" s="208"/>
      <c r="F369" s="208"/>
      <c r="G369" s="208"/>
      <c r="H369" s="208"/>
      <c r="I369" s="208"/>
      <c r="J369" s="208"/>
      <c r="K369" s="209"/>
    </row>
    <row r="370" spans="1:11" ht="13.5">
      <c r="A370" s="17" t="s">
        <v>27</v>
      </c>
      <c r="B370" s="18"/>
      <c r="C370" s="18"/>
      <c r="D370" s="18"/>
      <c r="E370" s="18"/>
      <c r="F370" s="18"/>
      <c r="G370" s="18"/>
      <c r="H370" s="18"/>
      <c r="I370" s="18"/>
      <c r="J370" s="18"/>
      <c r="K370" s="19"/>
    </row>
    <row r="371" spans="1:11" ht="13.5">
      <c r="A371" s="17"/>
      <c r="B371" s="18"/>
      <c r="C371" s="18"/>
      <c r="D371" s="18"/>
      <c r="E371" s="18"/>
      <c r="F371" s="18"/>
      <c r="G371" s="18"/>
      <c r="H371" s="18"/>
      <c r="I371" s="18"/>
      <c r="J371" s="18"/>
      <c r="K371" s="19"/>
    </row>
    <row r="372" spans="1:11" ht="39.75" customHeight="1">
      <c r="A372" s="98" t="s">
        <v>28</v>
      </c>
      <c r="B372" s="210"/>
      <c r="C372" s="211"/>
      <c r="D372" s="211"/>
      <c r="E372" s="211"/>
      <c r="F372" s="211"/>
      <c r="G372" s="211"/>
      <c r="H372" s="211"/>
      <c r="I372" s="211"/>
      <c r="J372" s="211"/>
      <c r="K372" s="212"/>
    </row>
    <row r="373" spans="1:11" ht="30" customHeight="1">
      <c r="A373" s="8" t="s">
        <v>29</v>
      </c>
      <c r="B373" s="213" t="s">
        <v>46</v>
      </c>
      <c r="C373" s="214"/>
      <c r="D373" s="214"/>
      <c r="E373" s="214"/>
      <c r="F373" s="99" t="s">
        <v>49</v>
      </c>
      <c r="G373" s="100"/>
      <c r="H373" s="99" t="s">
        <v>47</v>
      </c>
      <c r="I373" s="100"/>
      <c r="J373" s="10" t="s">
        <v>48</v>
      </c>
      <c r="K373" s="11"/>
    </row>
    <row r="374" spans="1:11" ht="30" customHeight="1">
      <c r="A374" s="8" t="s">
        <v>30</v>
      </c>
      <c r="B374" s="215">
        <f>'★基礎情報入力'!N96</f>
        <v>0</v>
      </c>
      <c r="C374" s="216"/>
      <c r="D374" s="9" t="s">
        <v>31</v>
      </c>
      <c r="E374" s="9"/>
      <c r="F374" s="9"/>
      <c r="G374" s="9"/>
      <c r="H374" s="9"/>
      <c r="I374" s="9"/>
      <c r="J374" s="9"/>
      <c r="K374" s="6"/>
    </row>
    <row r="375" spans="1:11" ht="30" customHeight="1">
      <c r="A375" s="97" t="s">
        <v>44</v>
      </c>
      <c r="B375" s="217" t="s">
        <v>53</v>
      </c>
      <c r="C375" s="218"/>
      <c r="D375" s="9" t="s">
        <v>32</v>
      </c>
      <c r="E375" s="9"/>
      <c r="F375" s="9"/>
      <c r="G375" s="9"/>
      <c r="H375" s="9"/>
      <c r="I375" s="9"/>
      <c r="J375" s="9"/>
      <c r="K375" s="6"/>
    </row>
    <row r="376" spans="1:11" ht="13.5">
      <c r="A376" s="17"/>
      <c r="B376" s="18"/>
      <c r="C376" s="18"/>
      <c r="D376" s="18"/>
      <c r="E376" s="18"/>
      <c r="F376" s="18"/>
      <c r="G376" s="18"/>
      <c r="H376" s="18"/>
      <c r="I376" s="18"/>
      <c r="J376" s="18"/>
      <c r="K376" s="19"/>
    </row>
    <row r="377" spans="1:11" ht="13.5">
      <c r="A377" s="17" t="s">
        <v>33</v>
      </c>
      <c r="B377" s="18"/>
      <c r="C377" s="18"/>
      <c r="D377" s="18"/>
      <c r="E377" s="18"/>
      <c r="F377" s="18"/>
      <c r="G377" s="18"/>
      <c r="H377" s="18"/>
      <c r="I377" s="18"/>
      <c r="J377" s="18"/>
      <c r="K377" s="19"/>
    </row>
    <row r="378" spans="1:11" ht="19.5" customHeight="1">
      <c r="A378" s="182" t="s">
        <v>34</v>
      </c>
      <c r="B378" s="182"/>
      <c r="C378" s="182"/>
      <c r="D378" s="182"/>
      <c r="E378" s="182" t="s">
        <v>51</v>
      </c>
      <c r="F378" s="182"/>
      <c r="G378" s="182"/>
      <c r="H378" s="182"/>
      <c r="I378" s="182" t="s">
        <v>52</v>
      </c>
      <c r="J378" s="182"/>
      <c r="K378" s="182"/>
    </row>
    <row r="379" spans="1:11" ht="30" customHeight="1">
      <c r="A379" s="148" t="s">
        <v>212</v>
      </c>
      <c r="B379" s="195"/>
      <c r="C379" s="195"/>
      <c r="D379" s="196"/>
      <c r="E379" s="203">
        <f>'様式3-2-2（設計・要安全確認計画）'!D26</f>
        <v>0</v>
      </c>
      <c r="F379" s="204"/>
      <c r="G379" s="205"/>
      <c r="H379" s="13" t="s">
        <v>50</v>
      </c>
      <c r="I379" s="206"/>
      <c r="J379" s="206"/>
      <c r="K379" s="206"/>
    </row>
    <row r="380" spans="1:11" ht="30" customHeight="1" hidden="1">
      <c r="A380" s="202"/>
      <c r="B380" s="202"/>
      <c r="C380" s="202"/>
      <c r="D380" s="202"/>
      <c r="E380" s="203"/>
      <c r="F380" s="204"/>
      <c r="G380" s="205"/>
      <c r="H380" s="13"/>
      <c r="I380" s="206"/>
      <c r="J380" s="206"/>
      <c r="K380" s="206"/>
    </row>
    <row r="381" spans="1:11" ht="30" customHeight="1" hidden="1">
      <c r="A381" s="202"/>
      <c r="B381" s="202"/>
      <c r="C381" s="202"/>
      <c r="D381" s="202"/>
      <c r="E381" s="203"/>
      <c r="F381" s="204"/>
      <c r="G381" s="205"/>
      <c r="H381" s="13"/>
      <c r="I381" s="206"/>
      <c r="J381" s="206"/>
      <c r="K381" s="206"/>
    </row>
    <row r="382" spans="1:11" ht="30" customHeight="1">
      <c r="A382" s="202" t="s">
        <v>213</v>
      </c>
      <c r="B382" s="202"/>
      <c r="C382" s="202"/>
      <c r="D382" s="202"/>
      <c r="E382" s="203">
        <f>'様式3-2-2（設計・要安全確認計画）'!V26</f>
        <v>0</v>
      </c>
      <c r="F382" s="204"/>
      <c r="G382" s="205"/>
      <c r="H382" s="13" t="s">
        <v>50</v>
      </c>
      <c r="I382" s="206"/>
      <c r="J382" s="206"/>
      <c r="K382" s="206"/>
    </row>
    <row r="383" spans="1:11" ht="13.5">
      <c r="A383" s="17" t="s">
        <v>38</v>
      </c>
      <c r="B383" s="18"/>
      <c r="C383" s="18"/>
      <c r="D383" s="18"/>
      <c r="E383" s="18"/>
      <c r="F383" s="18"/>
      <c r="G383" s="18"/>
      <c r="H383" s="18"/>
      <c r="I383" s="18"/>
      <c r="J383" s="18"/>
      <c r="K383" s="19"/>
    </row>
    <row r="384" spans="1:11" ht="13.5">
      <c r="A384" s="17"/>
      <c r="B384" s="18"/>
      <c r="C384" s="18"/>
      <c r="D384" s="18"/>
      <c r="E384" s="18"/>
      <c r="F384" s="18"/>
      <c r="G384" s="18"/>
      <c r="H384" s="18"/>
      <c r="I384" s="18"/>
      <c r="J384" s="18"/>
      <c r="K384" s="19"/>
    </row>
    <row r="385" spans="1:11" ht="13.5" hidden="1">
      <c r="A385" s="17"/>
      <c r="B385" s="18"/>
      <c r="C385" s="18"/>
      <c r="D385" s="18"/>
      <c r="E385" s="18"/>
      <c r="F385" s="18"/>
      <c r="G385" s="18"/>
      <c r="H385" s="18"/>
      <c r="I385" s="18"/>
      <c r="J385" s="18"/>
      <c r="K385" s="19"/>
    </row>
    <row r="386" spans="1:11" ht="19.5" customHeight="1" hidden="1">
      <c r="A386" s="231"/>
      <c r="B386" s="232"/>
      <c r="C386" s="232"/>
      <c r="D386" s="232"/>
      <c r="E386" s="233"/>
      <c r="F386" s="233"/>
      <c r="G386" s="233"/>
      <c r="H386" s="233"/>
      <c r="I386" s="233"/>
      <c r="J386" s="233"/>
      <c r="K386" s="19"/>
    </row>
    <row r="387" spans="1:11" ht="19.5" customHeight="1" hidden="1">
      <c r="A387" s="231"/>
      <c r="B387" s="232"/>
      <c r="C387" s="232"/>
      <c r="D387" s="232"/>
      <c r="E387" s="233"/>
      <c r="F387" s="233"/>
      <c r="G387" s="233"/>
      <c r="H387" s="233"/>
      <c r="I387" s="233"/>
      <c r="J387" s="233"/>
      <c r="K387" s="19"/>
    </row>
    <row r="388" spans="1:11" ht="39.75" customHeight="1" hidden="1">
      <c r="A388" s="234"/>
      <c r="B388" s="235"/>
      <c r="C388" s="235"/>
      <c r="D388" s="235"/>
      <c r="E388" s="233"/>
      <c r="F388" s="233"/>
      <c r="G388" s="233"/>
      <c r="H388" s="233"/>
      <c r="I388" s="233"/>
      <c r="J388" s="233"/>
      <c r="K388" s="19"/>
    </row>
    <row r="389" spans="1:11" ht="13.5">
      <c r="A389" s="21"/>
      <c r="B389" s="22"/>
      <c r="C389" s="22"/>
      <c r="D389" s="22"/>
      <c r="E389" s="22"/>
      <c r="F389" s="22"/>
      <c r="G389" s="22"/>
      <c r="H389" s="22"/>
      <c r="I389" s="22"/>
      <c r="J389" s="22"/>
      <c r="K389" s="23"/>
    </row>
  </sheetData>
  <sheetProtection/>
  <mergeCells count="320">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I27:K27"/>
    <mergeCell ref="A28:D28"/>
    <mergeCell ref="E28:G28"/>
    <mergeCell ref="I28:K28"/>
    <mergeCell ref="A29:D29"/>
    <mergeCell ref="E29:G29"/>
    <mergeCell ref="I29:K29"/>
    <mergeCell ref="A30:D30"/>
    <mergeCell ref="E30:G30"/>
    <mergeCell ref="I30:K30"/>
    <mergeCell ref="A31:D31"/>
    <mergeCell ref="E31:G31"/>
    <mergeCell ref="I31:K31"/>
    <mergeCell ref="A35:D35"/>
    <mergeCell ref="E35:J35"/>
    <mergeCell ref="A36:D36"/>
    <mergeCell ref="E36:J37"/>
    <mergeCell ref="A37:D37"/>
    <mergeCell ref="A44:K44"/>
    <mergeCell ref="B48:K48"/>
    <mergeCell ref="A51:B51"/>
    <mergeCell ref="B54:K54"/>
    <mergeCell ref="A55:A56"/>
    <mergeCell ref="B55:K55"/>
    <mergeCell ref="B56:K56"/>
    <mergeCell ref="B57:K57"/>
    <mergeCell ref="B60:K60"/>
    <mergeCell ref="B61:E61"/>
    <mergeCell ref="B62:C62"/>
    <mergeCell ref="B63:C63"/>
    <mergeCell ref="A66:D66"/>
    <mergeCell ref="E66:H66"/>
    <mergeCell ref="I66:K66"/>
    <mergeCell ref="A67:D67"/>
    <mergeCell ref="E67:G67"/>
    <mergeCell ref="I67:K67"/>
    <mergeCell ref="A68:D68"/>
    <mergeCell ref="E68:G68"/>
    <mergeCell ref="I68:K68"/>
    <mergeCell ref="A69:D69"/>
    <mergeCell ref="E69:G69"/>
    <mergeCell ref="I69:K69"/>
    <mergeCell ref="A70:D70"/>
    <mergeCell ref="E70:G70"/>
    <mergeCell ref="I70:K70"/>
    <mergeCell ref="A74:D74"/>
    <mergeCell ref="E74:J74"/>
    <mergeCell ref="A75:D75"/>
    <mergeCell ref="E75:J76"/>
    <mergeCell ref="A76:D76"/>
    <mergeCell ref="A83:K83"/>
    <mergeCell ref="B87:K87"/>
    <mergeCell ref="A90:B90"/>
    <mergeCell ref="B93:K93"/>
    <mergeCell ref="A94:A95"/>
    <mergeCell ref="B94:K94"/>
    <mergeCell ref="B95:K95"/>
    <mergeCell ref="B96:K96"/>
    <mergeCell ref="B99:K99"/>
    <mergeCell ref="B100:E100"/>
    <mergeCell ref="B101:C101"/>
    <mergeCell ref="B102:C102"/>
    <mergeCell ref="A105:D105"/>
    <mergeCell ref="E105:H105"/>
    <mergeCell ref="I105:K105"/>
    <mergeCell ref="A106:D106"/>
    <mergeCell ref="E106:G106"/>
    <mergeCell ref="I106:K106"/>
    <mergeCell ref="A107:D107"/>
    <mergeCell ref="E107:G107"/>
    <mergeCell ref="I107:K107"/>
    <mergeCell ref="A108:D108"/>
    <mergeCell ref="E108:G108"/>
    <mergeCell ref="I108:K108"/>
    <mergeCell ref="A109:D109"/>
    <mergeCell ref="E109:G109"/>
    <mergeCell ref="I109:K109"/>
    <mergeCell ref="A113:D113"/>
    <mergeCell ref="E113:J113"/>
    <mergeCell ref="A114:D114"/>
    <mergeCell ref="E114:J115"/>
    <mergeCell ref="A115:D115"/>
    <mergeCell ref="A122:K122"/>
    <mergeCell ref="B126:K126"/>
    <mergeCell ref="A129:B129"/>
    <mergeCell ref="B132:K132"/>
    <mergeCell ref="A133:A134"/>
    <mergeCell ref="B133:K133"/>
    <mergeCell ref="B134:K134"/>
    <mergeCell ref="B135:K135"/>
    <mergeCell ref="B138:K138"/>
    <mergeCell ref="B139:E139"/>
    <mergeCell ref="B140:C140"/>
    <mergeCell ref="B141:C141"/>
    <mergeCell ref="A144:D144"/>
    <mergeCell ref="E144:H144"/>
    <mergeCell ref="I144:K144"/>
    <mergeCell ref="A145:D145"/>
    <mergeCell ref="E145:G145"/>
    <mergeCell ref="I145:K145"/>
    <mergeCell ref="A146:D146"/>
    <mergeCell ref="E146:G146"/>
    <mergeCell ref="I146:K146"/>
    <mergeCell ref="A147:D147"/>
    <mergeCell ref="E147:G147"/>
    <mergeCell ref="I147:K147"/>
    <mergeCell ref="A148:D148"/>
    <mergeCell ref="E148:G148"/>
    <mergeCell ref="I148:K148"/>
    <mergeCell ref="A152:D152"/>
    <mergeCell ref="E152:J152"/>
    <mergeCell ref="A153:D153"/>
    <mergeCell ref="E153:J154"/>
    <mergeCell ref="A154:D154"/>
    <mergeCell ref="A161:K161"/>
    <mergeCell ref="B165:K165"/>
    <mergeCell ref="A168:B168"/>
    <mergeCell ref="B171:K171"/>
    <mergeCell ref="A172:A173"/>
    <mergeCell ref="B172:K172"/>
    <mergeCell ref="B173:K173"/>
    <mergeCell ref="B174:K174"/>
    <mergeCell ref="B177:K177"/>
    <mergeCell ref="B178:E178"/>
    <mergeCell ref="B179:C179"/>
    <mergeCell ref="B180:C180"/>
    <mergeCell ref="A183:D183"/>
    <mergeCell ref="E183:H183"/>
    <mergeCell ref="I183:K183"/>
    <mergeCell ref="A184:D184"/>
    <mergeCell ref="E184:G184"/>
    <mergeCell ref="I184:K184"/>
    <mergeCell ref="A185:D185"/>
    <mergeCell ref="E185:G185"/>
    <mergeCell ref="I185:K185"/>
    <mergeCell ref="A186:D186"/>
    <mergeCell ref="E186:G186"/>
    <mergeCell ref="I186:K186"/>
    <mergeCell ref="A187:D187"/>
    <mergeCell ref="E187:G187"/>
    <mergeCell ref="I187:K187"/>
    <mergeCell ref="A191:D191"/>
    <mergeCell ref="E191:J191"/>
    <mergeCell ref="A192:D192"/>
    <mergeCell ref="E192:J193"/>
    <mergeCell ref="A193:D193"/>
    <mergeCell ref="A200:K200"/>
    <mergeCell ref="B204:K204"/>
    <mergeCell ref="A207:B207"/>
    <mergeCell ref="B210:K210"/>
    <mergeCell ref="A211:A212"/>
    <mergeCell ref="B211:K211"/>
    <mergeCell ref="B212:K212"/>
    <mergeCell ref="B213:K213"/>
    <mergeCell ref="B216:K216"/>
    <mergeCell ref="B217:E217"/>
    <mergeCell ref="B218:C218"/>
    <mergeCell ref="B219:C219"/>
    <mergeCell ref="A222:D222"/>
    <mergeCell ref="E222:H222"/>
    <mergeCell ref="I222:K222"/>
    <mergeCell ref="A223:D223"/>
    <mergeCell ref="E223:G223"/>
    <mergeCell ref="I223:K223"/>
    <mergeCell ref="A224:D224"/>
    <mergeCell ref="E224:G224"/>
    <mergeCell ref="I224:K224"/>
    <mergeCell ref="A225:D225"/>
    <mergeCell ref="E225:G225"/>
    <mergeCell ref="I225:K225"/>
    <mergeCell ref="A226:D226"/>
    <mergeCell ref="E226:G226"/>
    <mergeCell ref="I226:K226"/>
    <mergeCell ref="A230:D230"/>
    <mergeCell ref="E230:J230"/>
    <mergeCell ref="A231:D231"/>
    <mergeCell ref="E231:J232"/>
    <mergeCell ref="A232:D232"/>
    <mergeCell ref="A239:K239"/>
    <mergeCell ref="B243:K243"/>
    <mergeCell ref="A246:B246"/>
    <mergeCell ref="B249:K249"/>
    <mergeCell ref="A250:A251"/>
    <mergeCell ref="B250:K250"/>
    <mergeCell ref="B251:K251"/>
    <mergeCell ref="B252:K252"/>
    <mergeCell ref="B255:K255"/>
    <mergeCell ref="B256:E256"/>
    <mergeCell ref="B257:C257"/>
    <mergeCell ref="B258:C258"/>
    <mergeCell ref="A261:D261"/>
    <mergeCell ref="E261:H261"/>
    <mergeCell ref="I261:K261"/>
    <mergeCell ref="A262:D262"/>
    <mergeCell ref="E262:G262"/>
    <mergeCell ref="I262:K262"/>
    <mergeCell ref="A263:D263"/>
    <mergeCell ref="E263:G263"/>
    <mergeCell ref="I263:K263"/>
    <mergeCell ref="A264:D264"/>
    <mergeCell ref="E264:G264"/>
    <mergeCell ref="I264:K264"/>
    <mergeCell ref="A265:D265"/>
    <mergeCell ref="E265:G265"/>
    <mergeCell ref="I265:K265"/>
    <mergeCell ref="A269:D269"/>
    <mergeCell ref="E269:J269"/>
    <mergeCell ref="A270:D270"/>
    <mergeCell ref="E270:J271"/>
    <mergeCell ref="A271:D271"/>
    <mergeCell ref="A278:K278"/>
    <mergeCell ref="B282:K282"/>
    <mergeCell ref="A285:B285"/>
    <mergeCell ref="B288:K288"/>
    <mergeCell ref="A289:A290"/>
    <mergeCell ref="B289:K289"/>
    <mergeCell ref="B290:K290"/>
    <mergeCell ref="B291:K291"/>
    <mergeCell ref="B294:K294"/>
    <mergeCell ref="B295:E295"/>
    <mergeCell ref="B296:C296"/>
    <mergeCell ref="B297:C297"/>
    <mergeCell ref="A300:D300"/>
    <mergeCell ref="E300:H300"/>
    <mergeCell ref="I300:K300"/>
    <mergeCell ref="A301:D301"/>
    <mergeCell ref="E301:G301"/>
    <mergeCell ref="I301:K301"/>
    <mergeCell ref="A302:D302"/>
    <mergeCell ref="E302:G302"/>
    <mergeCell ref="I302:K302"/>
    <mergeCell ref="A303:D303"/>
    <mergeCell ref="E303:G303"/>
    <mergeCell ref="I303:K303"/>
    <mergeCell ref="A304:D304"/>
    <mergeCell ref="E304:G304"/>
    <mergeCell ref="I304:K304"/>
    <mergeCell ref="A308:D308"/>
    <mergeCell ref="E308:J308"/>
    <mergeCell ref="A309:D309"/>
    <mergeCell ref="E309:J310"/>
    <mergeCell ref="A310:D310"/>
    <mergeCell ref="A317:K317"/>
    <mergeCell ref="B321:K321"/>
    <mergeCell ref="A324:B324"/>
    <mergeCell ref="B327:K327"/>
    <mergeCell ref="A328:A329"/>
    <mergeCell ref="B328:K328"/>
    <mergeCell ref="B329:K329"/>
    <mergeCell ref="B330:K330"/>
    <mergeCell ref="B333:K333"/>
    <mergeCell ref="B334:E334"/>
    <mergeCell ref="B335:C335"/>
    <mergeCell ref="B336:C336"/>
    <mergeCell ref="A339:D339"/>
    <mergeCell ref="E339:H339"/>
    <mergeCell ref="I339:K339"/>
    <mergeCell ref="A340:D340"/>
    <mergeCell ref="E340:G340"/>
    <mergeCell ref="I340:K340"/>
    <mergeCell ref="A341:D341"/>
    <mergeCell ref="E341:G341"/>
    <mergeCell ref="I341:K341"/>
    <mergeCell ref="A342:D342"/>
    <mergeCell ref="E342:G342"/>
    <mergeCell ref="I342:K342"/>
    <mergeCell ref="A343:D343"/>
    <mergeCell ref="E343:G343"/>
    <mergeCell ref="I343:K343"/>
    <mergeCell ref="A347:D347"/>
    <mergeCell ref="E347:J347"/>
    <mergeCell ref="A348:D348"/>
    <mergeCell ref="E348:J349"/>
    <mergeCell ref="A349:D349"/>
    <mergeCell ref="A356:K356"/>
    <mergeCell ref="B360:K360"/>
    <mergeCell ref="A363:B363"/>
    <mergeCell ref="B366:K366"/>
    <mergeCell ref="A367:A368"/>
    <mergeCell ref="B367:K367"/>
    <mergeCell ref="B368:K368"/>
    <mergeCell ref="B369:K369"/>
    <mergeCell ref="B372:K372"/>
    <mergeCell ref="B373:E373"/>
    <mergeCell ref="B374:C374"/>
    <mergeCell ref="B375:C375"/>
    <mergeCell ref="A378:D378"/>
    <mergeCell ref="E378:H378"/>
    <mergeCell ref="I378:K378"/>
    <mergeCell ref="I382:K382"/>
    <mergeCell ref="A379:D379"/>
    <mergeCell ref="E379:G379"/>
    <mergeCell ref="I379:K379"/>
    <mergeCell ref="A380:D380"/>
    <mergeCell ref="E380:G380"/>
    <mergeCell ref="I380:K380"/>
    <mergeCell ref="A386:D386"/>
    <mergeCell ref="E386:J386"/>
    <mergeCell ref="A387:D387"/>
    <mergeCell ref="E387:J388"/>
    <mergeCell ref="A388:D388"/>
    <mergeCell ref="A381:D381"/>
    <mergeCell ref="E381:G381"/>
    <mergeCell ref="I381:K381"/>
    <mergeCell ref="A382:D382"/>
    <mergeCell ref="E382:G382"/>
  </mergeCells>
  <printOptions/>
  <pageMargins left="0.7086614173228347" right="0.5118110236220472" top="0.9448818897637796" bottom="0.7480314960629921" header="0.31496062992125984" footer="0.31496062992125984"/>
  <pageSetup blackAndWhite="1" horizontalDpi="600" verticalDpi="600" orientation="portrait" paperSize="9" scale="95" r:id="rId2"/>
  <rowBreaks count="9" manualBreakCount="9">
    <brk id="39" max="255" man="1"/>
    <brk id="78" max="255" man="1"/>
    <brk id="117" max="255" man="1"/>
    <brk id="156" max="255" man="1"/>
    <brk id="195" max="255" man="1"/>
    <brk id="234" max="255" man="1"/>
    <brk id="273" max="255" man="1"/>
    <brk id="312" max="255" man="1"/>
    <brk id="351" max="255" man="1"/>
  </rowBreaks>
  <drawing r:id="rId1"/>
</worksheet>
</file>

<file path=xl/worksheets/sheet8.xml><?xml version="1.0" encoding="utf-8"?>
<worksheet xmlns="http://schemas.openxmlformats.org/spreadsheetml/2006/main" xmlns:r="http://schemas.openxmlformats.org/officeDocument/2006/relationships">
  <sheetPr>
    <tabColor rgb="FF00B0F0"/>
  </sheetPr>
  <dimension ref="A1:K388"/>
  <sheetViews>
    <sheetView showZeros="0" view="pageBreakPreview" zoomScaleSheetLayoutView="100" zoomScalePageLayoutView="0" workbookViewId="0" topLeftCell="A1">
      <selection activeCell="M16" sqref="M16"/>
    </sheetView>
  </sheetViews>
  <sheetFormatPr defaultColWidth="8.57421875" defaultRowHeight="15"/>
  <cols>
    <col min="1" max="3" width="8.57421875" style="0" customWidth="1"/>
    <col min="4" max="4" width="9.57421875" style="0" customWidth="1"/>
    <col min="5" max="10" width="8.57421875" style="0" customWidth="1"/>
    <col min="11" max="11" width="7.57421875" style="0" customWidth="1"/>
  </cols>
  <sheetData>
    <row r="1" spans="1:11" ht="13.5">
      <c r="A1" s="14" t="s">
        <v>218</v>
      </c>
      <c r="B1" s="15"/>
      <c r="C1" s="15"/>
      <c r="D1" s="15"/>
      <c r="E1" s="15"/>
      <c r="F1" s="15"/>
      <c r="G1" s="15"/>
      <c r="H1" s="15"/>
      <c r="I1" s="15"/>
      <c r="J1" s="15"/>
      <c r="K1" s="16"/>
    </row>
    <row r="2" spans="1:11" ht="13.5">
      <c r="A2" s="17"/>
      <c r="B2" s="18"/>
      <c r="C2" s="18"/>
      <c r="D2" s="18"/>
      <c r="E2" s="18"/>
      <c r="F2" s="18"/>
      <c r="G2" s="18"/>
      <c r="H2" s="18"/>
      <c r="I2" s="18"/>
      <c r="J2" s="18"/>
      <c r="K2" s="19"/>
    </row>
    <row r="3" spans="1:11" ht="13.5">
      <c r="A3" s="17"/>
      <c r="B3" s="18"/>
      <c r="C3" s="18"/>
      <c r="D3" s="18"/>
      <c r="E3" s="18"/>
      <c r="F3" s="18"/>
      <c r="G3" s="18"/>
      <c r="H3" s="18"/>
      <c r="I3" s="18"/>
      <c r="J3" s="18"/>
      <c r="K3" s="19"/>
    </row>
    <row r="4" spans="1:11" ht="13.5">
      <c r="A4" s="17"/>
      <c r="B4" s="18"/>
      <c r="C4" s="18"/>
      <c r="D4" s="18"/>
      <c r="E4" s="18"/>
      <c r="F4" s="18"/>
      <c r="G4" s="18"/>
      <c r="H4" s="18"/>
      <c r="I4" s="18"/>
      <c r="J4" s="18"/>
      <c r="K4" s="19"/>
    </row>
    <row r="5" spans="1:11" ht="18.75">
      <c r="A5" s="228" t="s">
        <v>20</v>
      </c>
      <c r="B5" s="229"/>
      <c r="C5" s="229"/>
      <c r="D5" s="229"/>
      <c r="E5" s="229"/>
      <c r="F5" s="229"/>
      <c r="G5" s="229"/>
      <c r="H5" s="229"/>
      <c r="I5" s="229"/>
      <c r="J5" s="229"/>
      <c r="K5" s="230"/>
    </row>
    <row r="6" spans="1:11" ht="18.75">
      <c r="A6" s="20"/>
      <c r="B6" s="18"/>
      <c r="C6" s="18"/>
      <c r="D6" s="18"/>
      <c r="E6" s="18"/>
      <c r="F6" s="18"/>
      <c r="G6" s="18"/>
      <c r="H6" s="18"/>
      <c r="I6" s="18"/>
      <c r="J6" s="18"/>
      <c r="K6" s="19"/>
    </row>
    <row r="7" spans="1:11" ht="13.5">
      <c r="A7" s="17"/>
      <c r="B7" s="18"/>
      <c r="C7" s="18"/>
      <c r="D7" s="18"/>
      <c r="E7" s="18"/>
      <c r="F7" s="18"/>
      <c r="G7" s="18"/>
      <c r="H7" s="18"/>
      <c r="I7" s="18"/>
      <c r="J7" s="18"/>
      <c r="K7" s="19"/>
    </row>
    <row r="8" spans="1:11" ht="13.5">
      <c r="A8" s="17" t="s">
        <v>45</v>
      </c>
      <c r="B8" s="18"/>
      <c r="C8" s="18"/>
      <c r="D8" s="18"/>
      <c r="E8" s="18"/>
      <c r="F8" s="18"/>
      <c r="G8" s="18"/>
      <c r="H8" s="18"/>
      <c r="I8" s="18"/>
      <c r="J8" s="18"/>
      <c r="K8" s="19"/>
    </row>
    <row r="9" spans="1:11" ht="30" customHeight="1">
      <c r="A9" s="97" t="s">
        <v>21</v>
      </c>
      <c r="B9" s="136" t="str">
        <f>CONCATENATE('★基礎情報入力'!D4,"　　",'★基礎情報入力'!D5)</f>
        <v>　　</v>
      </c>
      <c r="C9" s="137"/>
      <c r="D9" s="137"/>
      <c r="E9" s="137"/>
      <c r="F9" s="137"/>
      <c r="G9" s="137"/>
      <c r="H9" s="137"/>
      <c r="I9" s="137"/>
      <c r="J9" s="137"/>
      <c r="K9" s="190"/>
    </row>
    <row r="10" spans="1:11" ht="13.5">
      <c r="A10" s="17"/>
      <c r="B10" s="18"/>
      <c r="C10" s="18"/>
      <c r="D10" s="18"/>
      <c r="E10" s="18"/>
      <c r="F10" s="18"/>
      <c r="G10" s="18"/>
      <c r="H10" s="18"/>
      <c r="I10" s="18"/>
      <c r="J10" s="18"/>
      <c r="K10" s="19"/>
    </row>
    <row r="11" spans="1:11" ht="13.5">
      <c r="A11" s="17" t="s">
        <v>279</v>
      </c>
      <c r="B11" s="18"/>
      <c r="C11" s="18"/>
      <c r="D11" s="18"/>
      <c r="E11" s="18"/>
      <c r="F11" s="18"/>
      <c r="G11" s="18"/>
      <c r="H11" s="18"/>
      <c r="I11" s="18"/>
      <c r="J11" s="18"/>
      <c r="K11" s="19"/>
    </row>
    <row r="12" spans="1:11" ht="30" customHeight="1">
      <c r="A12" s="219"/>
      <c r="B12" s="220"/>
      <c r="C12" s="18" t="s">
        <v>25</v>
      </c>
      <c r="D12" s="18"/>
      <c r="E12" s="18"/>
      <c r="F12" s="18"/>
      <c r="G12" s="18"/>
      <c r="H12" s="18"/>
      <c r="I12" s="18"/>
      <c r="J12" s="18"/>
      <c r="K12" s="19"/>
    </row>
    <row r="13" spans="1:11" ht="13.5">
      <c r="A13" s="17"/>
      <c r="B13" s="18"/>
      <c r="C13" s="18"/>
      <c r="D13" s="18"/>
      <c r="E13" s="18"/>
      <c r="F13" s="18"/>
      <c r="G13" s="18"/>
      <c r="H13" s="18"/>
      <c r="I13" s="18"/>
      <c r="J13" s="18"/>
      <c r="K13" s="19"/>
    </row>
    <row r="14" spans="1:11" ht="13.5">
      <c r="A14" s="17" t="s">
        <v>23</v>
      </c>
      <c r="B14" s="18"/>
      <c r="C14" s="18"/>
      <c r="D14" s="18"/>
      <c r="E14" s="18"/>
      <c r="F14" s="18"/>
      <c r="G14" s="18"/>
      <c r="H14" s="18"/>
      <c r="I14" s="18"/>
      <c r="J14" s="18"/>
      <c r="K14" s="19"/>
    </row>
    <row r="15" spans="1:11" ht="30" customHeight="1">
      <c r="A15" s="98" t="s">
        <v>24</v>
      </c>
      <c r="B15" s="221">
        <f>'★基礎情報入力'!T10</f>
        <v>0</v>
      </c>
      <c r="C15" s="222"/>
      <c r="D15" s="222"/>
      <c r="E15" s="222"/>
      <c r="F15" s="222"/>
      <c r="G15" s="222"/>
      <c r="H15" s="222"/>
      <c r="I15" s="222"/>
      <c r="J15" s="222"/>
      <c r="K15" s="223"/>
    </row>
    <row r="16" spans="1:11" ht="24.75" customHeight="1">
      <c r="A16" s="146" t="s">
        <v>43</v>
      </c>
      <c r="B16" s="221">
        <f>'★基礎情報入力'!T11</f>
        <v>0</v>
      </c>
      <c r="C16" s="222"/>
      <c r="D16" s="222"/>
      <c r="E16" s="222"/>
      <c r="F16" s="222"/>
      <c r="G16" s="222"/>
      <c r="H16" s="222"/>
      <c r="I16" s="222"/>
      <c r="J16" s="222"/>
      <c r="K16" s="223"/>
    </row>
    <row r="17" spans="1:11" ht="39.75" customHeight="1">
      <c r="A17" s="224"/>
      <c r="B17" s="225">
        <f>CONCATENATE('★基礎情報入力'!T12,'★基礎情報入力'!T13,'★基礎情報入力'!T14)</f>
      </c>
      <c r="C17" s="226"/>
      <c r="D17" s="226"/>
      <c r="E17" s="226"/>
      <c r="F17" s="226"/>
      <c r="G17" s="226"/>
      <c r="H17" s="226"/>
      <c r="I17" s="226"/>
      <c r="J17" s="226"/>
      <c r="K17" s="227"/>
    </row>
    <row r="18" spans="1:11" ht="30" customHeight="1">
      <c r="A18" s="98" t="s">
        <v>26</v>
      </c>
      <c r="B18" s="207">
        <f>B17</f>
      </c>
      <c r="C18" s="208"/>
      <c r="D18" s="208"/>
      <c r="E18" s="208"/>
      <c r="F18" s="208"/>
      <c r="G18" s="208"/>
      <c r="H18" s="208"/>
      <c r="I18" s="208"/>
      <c r="J18" s="208"/>
      <c r="K18" s="209"/>
    </row>
    <row r="19" spans="1:11" ht="13.5">
      <c r="A19" s="17" t="s">
        <v>27</v>
      </c>
      <c r="B19" s="18"/>
      <c r="C19" s="18"/>
      <c r="D19" s="18"/>
      <c r="E19" s="18"/>
      <c r="F19" s="18"/>
      <c r="G19" s="18"/>
      <c r="H19" s="18"/>
      <c r="I19" s="18"/>
      <c r="J19" s="18"/>
      <c r="K19" s="19"/>
    </row>
    <row r="20" spans="1:11" ht="13.5">
      <c r="A20" s="17"/>
      <c r="B20" s="18"/>
      <c r="C20" s="18"/>
      <c r="D20" s="18"/>
      <c r="E20" s="18"/>
      <c r="F20" s="18"/>
      <c r="G20" s="18"/>
      <c r="H20" s="18"/>
      <c r="I20" s="18"/>
      <c r="J20" s="18"/>
      <c r="K20" s="19"/>
    </row>
    <row r="21" spans="1:11" ht="39.75" customHeight="1">
      <c r="A21" s="98" t="s">
        <v>28</v>
      </c>
      <c r="B21" s="210"/>
      <c r="C21" s="211"/>
      <c r="D21" s="211"/>
      <c r="E21" s="211"/>
      <c r="F21" s="211"/>
      <c r="G21" s="211"/>
      <c r="H21" s="211"/>
      <c r="I21" s="211"/>
      <c r="J21" s="211"/>
      <c r="K21" s="212"/>
    </row>
    <row r="22" spans="1:11" ht="30" customHeight="1">
      <c r="A22" s="8" t="s">
        <v>29</v>
      </c>
      <c r="B22" s="213" t="s">
        <v>46</v>
      </c>
      <c r="C22" s="214"/>
      <c r="D22" s="214"/>
      <c r="E22" s="214"/>
      <c r="F22" s="99" t="s">
        <v>49</v>
      </c>
      <c r="G22" s="100"/>
      <c r="H22" s="99" t="s">
        <v>47</v>
      </c>
      <c r="I22" s="100"/>
      <c r="J22" s="10" t="s">
        <v>48</v>
      </c>
      <c r="K22" s="11"/>
    </row>
    <row r="23" spans="1:11" ht="30" customHeight="1">
      <c r="A23" s="8" t="s">
        <v>30</v>
      </c>
      <c r="B23" s="215">
        <f>'★基礎情報入力'!T15</f>
        <v>0</v>
      </c>
      <c r="C23" s="216"/>
      <c r="D23" s="9" t="s">
        <v>31</v>
      </c>
      <c r="E23" s="9"/>
      <c r="F23" s="9"/>
      <c r="G23" s="9"/>
      <c r="H23" s="9"/>
      <c r="I23" s="9"/>
      <c r="J23" s="9"/>
      <c r="K23" s="6"/>
    </row>
    <row r="24" spans="1:11" ht="30" customHeight="1">
      <c r="A24" s="97" t="s">
        <v>44</v>
      </c>
      <c r="B24" s="217" t="s">
        <v>53</v>
      </c>
      <c r="C24" s="218"/>
      <c r="D24" s="9" t="s">
        <v>32</v>
      </c>
      <c r="E24" s="9"/>
      <c r="F24" s="9"/>
      <c r="G24" s="9"/>
      <c r="H24" s="9"/>
      <c r="I24" s="9"/>
      <c r="J24" s="9"/>
      <c r="K24" s="6"/>
    </row>
    <row r="25" spans="1:11" ht="13.5">
      <c r="A25" s="17"/>
      <c r="B25" s="18"/>
      <c r="C25" s="18"/>
      <c r="D25" s="18"/>
      <c r="E25" s="18"/>
      <c r="F25" s="18"/>
      <c r="G25" s="18"/>
      <c r="H25" s="18"/>
      <c r="I25" s="18"/>
      <c r="J25" s="18"/>
      <c r="K25" s="19"/>
    </row>
    <row r="26" spans="1:11" ht="13.5">
      <c r="A26" s="17" t="s">
        <v>33</v>
      </c>
      <c r="B26" s="18"/>
      <c r="C26" s="18"/>
      <c r="D26" s="18"/>
      <c r="E26" s="18"/>
      <c r="F26" s="18"/>
      <c r="G26" s="18"/>
      <c r="H26" s="18"/>
      <c r="I26" s="18"/>
      <c r="J26" s="18"/>
      <c r="K26" s="19"/>
    </row>
    <row r="27" spans="1:11" ht="19.5" customHeight="1">
      <c r="A27" s="182" t="s">
        <v>34</v>
      </c>
      <c r="B27" s="182"/>
      <c r="C27" s="182"/>
      <c r="D27" s="182"/>
      <c r="E27" s="182" t="s">
        <v>51</v>
      </c>
      <c r="F27" s="182"/>
      <c r="G27" s="182"/>
      <c r="H27" s="182"/>
      <c r="I27" s="182" t="s">
        <v>52</v>
      </c>
      <c r="J27" s="182"/>
      <c r="K27" s="182"/>
    </row>
    <row r="28" spans="1:11" ht="30" customHeight="1">
      <c r="A28" s="202" t="s">
        <v>216</v>
      </c>
      <c r="B28" s="202"/>
      <c r="C28" s="202"/>
      <c r="D28" s="202"/>
      <c r="E28" s="203">
        <f>'様式3-3 ｲ（改修・要緊急安全確認）'!D8</f>
        <v>0</v>
      </c>
      <c r="F28" s="204"/>
      <c r="G28" s="205"/>
      <c r="H28" s="13" t="s">
        <v>50</v>
      </c>
      <c r="I28" s="206"/>
      <c r="J28" s="206"/>
      <c r="K28" s="206"/>
    </row>
    <row r="29" spans="1:11" ht="30" customHeight="1">
      <c r="A29" s="202" t="s">
        <v>217</v>
      </c>
      <c r="B29" s="202"/>
      <c r="C29" s="202"/>
      <c r="D29" s="202"/>
      <c r="E29" s="203">
        <f>'様式3-3 ｲ（改修・要緊急安全確認）'!C8</f>
        <v>0</v>
      </c>
      <c r="F29" s="204"/>
      <c r="G29" s="205"/>
      <c r="H29" s="13" t="s">
        <v>50</v>
      </c>
      <c r="I29" s="206"/>
      <c r="J29" s="206"/>
      <c r="K29" s="206"/>
    </row>
    <row r="30" spans="1:11" ht="30" customHeight="1">
      <c r="A30" s="202" t="s">
        <v>110</v>
      </c>
      <c r="B30" s="202"/>
      <c r="C30" s="202"/>
      <c r="D30" s="202"/>
      <c r="E30" s="203">
        <f>'様式3-3 ｲ（改修・要緊急安全確認）'!F8</f>
        <v>0</v>
      </c>
      <c r="F30" s="204"/>
      <c r="G30" s="205"/>
      <c r="H30" s="13" t="s">
        <v>50</v>
      </c>
      <c r="I30" s="206"/>
      <c r="J30" s="206"/>
      <c r="K30" s="206"/>
    </row>
    <row r="31" spans="1:11" ht="30" customHeight="1">
      <c r="A31" s="202" t="s">
        <v>37</v>
      </c>
      <c r="B31" s="202"/>
      <c r="C31" s="202"/>
      <c r="D31" s="202"/>
      <c r="E31" s="203">
        <f>'様式3-3 ｲ（改修・要緊急安全確認）'!V8</f>
        <v>0</v>
      </c>
      <c r="F31" s="204"/>
      <c r="G31" s="205"/>
      <c r="H31" s="13" t="s">
        <v>50</v>
      </c>
      <c r="I31" s="206"/>
      <c r="J31" s="206"/>
      <c r="K31" s="206"/>
    </row>
    <row r="32" spans="1:11" ht="13.5">
      <c r="A32" s="17" t="s">
        <v>38</v>
      </c>
      <c r="B32" s="18"/>
      <c r="C32" s="18"/>
      <c r="D32" s="18"/>
      <c r="E32" s="18"/>
      <c r="F32" s="18"/>
      <c r="G32" s="18"/>
      <c r="H32" s="18"/>
      <c r="I32" s="18"/>
      <c r="J32" s="18"/>
      <c r="K32" s="19"/>
    </row>
    <row r="33" spans="1:11" ht="13.5">
      <c r="A33" s="17"/>
      <c r="B33" s="18"/>
      <c r="C33" s="18"/>
      <c r="D33" s="18"/>
      <c r="E33" s="18"/>
      <c r="F33" s="18"/>
      <c r="G33" s="18"/>
      <c r="H33" s="18"/>
      <c r="I33" s="18"/>
      <c r="J33" s="18"/>
      <c r="K33" s="19"/>
    </row>
    <row r="34" spans="1:11" ht="13.5">
      <c r="A34" s="103" t="s">
        <v>215</v>
      </c>
      <c r="B34" s="104"/>
      <c r="C34" s="104"/>
      <c r="D34" s="104"/>
      <c r="E34" s="104"/>
      <c r="F34" s="104"/>
      <c r="G34" s="104"/>
      <c r="H34" s="104"/>
      <c r="I34" s="104"/>
      <c r="J34" s="104"/>
      <c r="K34" s="19"/>
    </row>
    <row r="35" spans="1:11" ht="19.5" customHeight="1">
      <c r="A35" s="245" t="s">
        <v>40</v>
      </c>
      <c r="B35" s="246"/>
      <c r="C35" s="246"/>
      <c r="D35" s="247"/>
      <c r="E35" s="242" t="s">
        <v>285</v>
      </c>
      <c r="F35" s="243"/>
      <c r="G35" s="243"/>
      <c r="H35" s="243"/>
      <c r="I35" s="243"/>
      <c r="J35" s="244"/>
      <c r="K35" s="19"/>
    </row>
    <row r="36" spans="1:11" ht="19.5" customHeight="1">
      <c r="A36" s="105" t="s">
        <v>214</v>
      </c>
      <c r="B36" s="106"/>
      <c r="C36" s="106"/>
      <c r="D36" s="107"/>
      <c r="E36" s="242" t="s">
        <v>274</v>
      </c>
      <c r="F36" s="243"/>
      <c r="G36" s="243"/>
      <c r="H36" s="243"/>
      <c r="I36" s="243"/>
      <c r="J36" s="244"/>
      <c r="K36" s="19"/>
    </row>
    <row r="37" spans="1:11" ht="30" customHeight="1">
      <c r="A37" s="239" t="s">
        <v>272</v>
      </c>
      <c r="B37" s="240"/>
      <c r="C37" s="240"/>
      <c r="D37" s="241"/>
      <c r="E37" s="242" t="s">
        <v>274</v>
      </c>
      <c r="F37" s="243"/>
      <c r="G37" s="243"/>
      <c r="H37" s="243"/>
      <c r="I37" s="243"/>
      <c r="J37" s="244"/>
      <c r="K37" s="135"/>
    </row>
    <row r="39" spans="1:11" ht="13.5">
      <c r="A39" s="14" t="s">
        <v>218</v>
      </c>
      <c r="B39" s="15"/>
      <c r="C39" s="15"/>
      <c r="D39" s="15"/>
      <c r="E39" s="15"/>
      <c r="F39" s="15"/>
      <c r="G39" s="15"/>
      <c r="H39" s="15"/>
      <c r="I39" s="15"/>
      <c r="J39" s="15"/>
      <c r="K39" s="16"/>
    </row>
    <row r="40" spans="1:11" ht="13.5">
      <c r="A40" s="17"/>
      <c r="B40" s="18"/>
      <c r="C40" s="18"/>
      <c r="D40" s="18"/>
      <c r="E40" s="18"/>
      <c r="F40" s="18"/>
      <c r="G40" s="18"/>
      <c r="H40" s="18"/>
      <c r="I40" s="18"/>
      <c r="J40" s="18"/>
      <c r="K40" s="19"/>
    </row>
    <row r="41" spans="1:11" ht="13.5">
      <c r="A41" s="17"/>
      <c r="B41" s="18"/>
      <c r="C41" s="18"/>
      <c r="D41" s="18"/>
      <c r="E41" s="18"/>
      <c r="F41" s="18"/>
      <c r="G41" s="18"/>
      <c r="H41" s="18"/>
      <c r="I41" s="18"/>
      <c r="J41" s="18"/>
      <c r="K41" s="19"/>
    </row>
    <row r="42" spans="1:11" ht="13.5">
      <c r="A42" s="17"/>
      <c r="B42" s="18"/>
      <c r="C42" s="18"/>
      <c r="D42" s="18"/>
      <c r="E42" s="18"/>
      <c r="F42" s="18"/>
      <c r="G42" s="18"/>
      <c r="H42" s="18"/>
      <c r="I42" s="18"/>
      <c r="J42" s="18"/>
      <c r="K42" s="19"/>
    </row>
    <row r="43" spans="1:11" ht="18.75">
      <c r="A43" s="228" t="s">
        <v>20</v>
      </c>
      <c r="B43" s="229"/>
      <c r="C43" s="229"/>
      <c r="D43" s="229"/>
      <c r="E43" s="229"/>
      <c r="F43" s="229"/>
      <c r="G43" s="229"/>
      <c r="H43" s="229"/>
      <c r="I43" s="229"/>
      <c r="J43" s="229"/>
      <c r="K43" s="230"/>
    </row>
    <row r="44" spans="1:11" ht="18.75">
      <c r="A44" s="20"/>
      <c r="B44" s="18"/>
      <c r="C44" s="18"/>
      <c r="D44" s="18"/>
      <c r="E44" s="18"/>
      <c r="F44" s="18"/>
      <c r="G44" s="18"/>
      <c r="H44" s="18"/>
      <c r="I44" s="18"/>
      <c r="J44" s="18"/>
      <c r="K44" s="19"/>
    </row>
    <row r="45" spans="1:11" ht="13.5">
      <c r="A45" s="17"/>
      <c r="B45" s="18"/>
      <c r="C45" s="18"/>
      <c r="D45" s="18"/>
      <c r="E45" s="18"/>
      <c r="F45" s="18"/>
      <c r="G45" s="18"/>
      <c r="H45" s="18"/>
      <c r="I45" s="18"/>
      <c r="J45" s="18"/>
      <c r="K45" s="19"/>
    </row>
    <row r="46" spans="1:11" ht="13.5">
      <c r="A46" s="17" t="s">
        <v>45</v>
      </c>
      <c r="B46" s="18"/>
      <c r="C46" s="18"/>
      <c r="D46" s="18"/>
      <c r="E46" s="18"/>
      <c r="F46" s="18"/>
      <c r="G46" s="18"/>
      <c r="H46" s="18"/>
      <c r="I46" s="18"/>
      <c r="J46" s="18"/>
      <c r="K46" s="19"/>
    </row>
    <row r="47" spans="1:11" ht="30" customHeight="1">
      <c r="A47" s="97" t="s">
        <v>21</v>
      </c>
      <c r="B47" s="136" t="str">
        <f>CONCATENATE('★基礎情報入力'!D4,"　　",'★基礎情報入力'!D5)</f>
        <v>　　</v>
      </c>
      <c r="C47" s="137"/>
      <c r="D47" s="137"/>
      <c r="E47" s="137"/>
      <c r="F47" s="137"/>
      <c r="G47" s="137"/>
      <c r="H47" s="137"/>
      <c r="I47" s="137"/>
      <c r="J47" s="137"/>
      <c r="K47" s="190"/>
    </row>
    <row r="48" spans="1:11" ht="13.5">
      <c r="A48" s="17"/>
      <c r="B48" s="18"/>
      <c r="C48" s="18"/>
      <c r="D48" s="18"/>
      <c r="E48" s="18"/>
      <c r="F48" s="18"/>
      <c r="G48" s="18"/>
      <c r="H48" s="18"/>
      <c r="I48" s="18"/>
      <c r="J48" s="18"/>
      <c r="K48" s="19"/>
    </row>
    <row r="49" spans="1:11" ht="13.5">
      <c r="A49" s="17" t="s">
        <v>279</v>
      </c>
      <c r="B49" s="18"/>
      <c r="C49" s="18"/>
      <c r="D49" s="18"/>
      <c r="E49" s="18"/>
      <c r="F49" s="18"/>
      <c r="G49" s="18"/>
      <c r="H49" s="18"/>
      <c r="I49" s="18"/>
      <c r="J49" s="18"/>
      <c r="K49" s="19"/>
    </row>
    <row r="50" spans="1:11" ht="30" customHeight="1">
      <c r="A50" s="219"/>
      <c r="B50" s="220"/>
      <c r="C50" s="18" t="s">
        <v>25</v>
      </c>
      <c r="D50" s="18"/>
      <c r="E50" s="18"/>
      <c r="F50" s="18"/>
      <c r="G50" s="18"/>
      <c r="H50" s="18"/>
      <c r="I50" s="18"/>
      <c r="J50" s="18"/>
      <c r="K50" s="19"/>
    </row>
    <row r="51" spans="1:11" ht="13.5">
      <c r="A51" s="17"/>
      <c r="B51" s="18"/>
      <c r="C51" s="18"/>
      <c r="D51" s="18"/>
      <c r="E51" s="18"/>
      <c r="F51" s="18"/>
      <c r="G51" s="18"/>
      <c r="H51" s="18"/>
      <c r="I51" s="18"/>
      <c r="J51" s="18"/>
      <c r="K51" s="19"/>
    </row>
    <row r="52" spans="1:11" ht="13.5">
      <c r="A52" s="17" t="s">
        <v>23</v>
      </c>
      <c r="B52" s="18"/>
      <c r="C52" s="18"/>
      <c r="D52" s="18"/>
      <c r="E52" s="18"/>
      <c r="F52" s="18"/>
      <c r="G52" s="18"/>
      <c r="H52" s="18"/>
      <c r="I52" s="18"/>
      <c r="J52" s="18"/>
      <c r="K52" s="19"/>
    </row>
    <row r="53" spans="1:11" ht="30" customHeight="1">
      <c r="A53" s="98" t="s">
        <v>24</v>
      </c>
      <c r="B53" s="248">
        <f>'★基礎情報入力'!T20</f>
        <v>0</v>
      </c>
      <c r="C53" s="222"/>
      <c r="D53" s="222"/>
      <c r="E53" s="222"/>
      <c r="F53" s="222"/>
      <c r="G53" s="222"/>
      <c r="H53" s="222"/>
      <c r="I53" s="222"/>
      <c r="J53" s="222"/>
      <c r="K53" s="223"/>
    </row>
    <row r="54" spans="1:11" ht="24.75" customHeight="1">
      <c r="A54" s="146" t="s">
        <v>43</v>
      </c>
      <c r="B54" s="221">
        <f>'★基礎情報入力'!T21</f>
        <v>0</v>
      </c>
      <c r="C54" s="222"/>
      <c r="D54" s="222"/>
      <c r="E54" s="222"/>
      <c r="F54" s="222"/>
      <c r="G54" s="222"/>
      <c r="H54" s="222"/>
      <c r="I54" s="222"/>
      <c r="J54" s="222"/>
      <c r="K54" s="223"/>
    </row>
    <row r="55" spans="1:11" ht="39.75" customHeight="1">
      <c r="A55" s="224"/>
      <c r="B55" s="225">
        <f>CONCATENATE('★基礎情報入力'!T22,'★基礎情報入力'!T23,'★基礎情報入力'!T24)</f>
      </c>
      <c r="C55" s="226"/>
      <c r="D55" s="226"/>
      <c r="E55" s="226"/>
      <c r="F55" s="226"/>
      <c r="G55" s="226"/>
      <c r="H55" s="226"/>
      <c r="I55" s="226"/>
      <c r="J55" s="226"/>
      <c r="K55" s="227"/>
    </row>
    <row r="56" spans="1:11" ht="30" customHeight="1">
      <c r="A56" s="98" t="s">
        <v>26</v>
      </c>
      <c r="B56" s="207">
        <f>B55</f>
      </c>
      <c r="C56" s="208"/>
      <c r="D56" s="208"/>
      <c r="E56" s="208"/>
      <c r="F56" s="208"/>
      <c r="G56" s="208"/>
      <c r="H56" s="208"/>
      <c r="I56" s="208"/>
      <c r="J56" s="208"/>
      <c r="K56" s="209"/>
    </row>
    <row r="57" spans="1:11" ht="13.5">
      <c r="A57" s="17" t="s">
        <v>27</v>
      </c>
      <c r="B57" s="18"/>
      <c r="C57" s="18"/>
      <c r="D57" s="18"/>
      <c r="E57" s="18"/>
      <c r="F57" s="18"/>
      <c r="G57" s="18"/>
      <c r="H57" s="18"/>
      <c r="I57" s="18"/>
      <c r="J57" s="18"/>
      <c r="K57" s="19"/>
    </row>
    <row r="58" spans="1:11" ht="13.5">
      <c r="A58" s="17"/>
      <c r="B58" s="18"/>
      <c r="C58" s="18"/>
      <c r="D58" s="18"/>
      <c r="E58" s="18"/>
      <c r="F58" s="18"/>
      <c r="G58" s="18"/>
      <c r="H58" s="18"/>
      <c r="I58" s="18"/>
      <c r="J58" s="18"/>
      <c r="K58" s="19"/>
    </row>
    <row r="59" spans="1:11" ht="39.75" customHeight="1">
      <c r="A59" s="98" t="s">
        <v>28</v>
      </c>
      <c r="B59" s="210"/>
      <c r="C59" s="211"/>
      <c r="D59" s="211"/>
      <c r="E59" s="211"/>
      <c r="F59" s="211"/>
      <c r="G59" s="211"/>
      <c r="H59" s="211"/>
      <c r="I59" s="211"/>
      <c r="J59" s="211"/>
      <c r="K59" s="212"/>
    </row>
    <row r="60" spans="1:11" ht="30" customHeight="1">
      <c r="A60" s="8" t="s">
        <v>29</v>
      </c>
      <c r="B60" s="213" t="s">
        <v>46</v>
      </c>
      <c r="C60" s="214"/>
      <c r="D60" s="214"/>
      <c r="E60" s="214"/>
      <c r="F60" s="99" t="s">
        <v>49</v>
      </c>
      <c r="G60" s="100"/>
      <c r="H60" s="99" t="s">
        <v>47</v>
      </c>
      <c r="I60" s="100"/>
      <c r="J60" s="10" t="s">
        <v>48</v>
      </c>
      <c r="K60" s="11"/>
    </row>
    <row r="61" spans="1:11" ht="30" customHeight="1">
      <c r="A61" s="8" t="s">
        <v>30</v>
      </c>
      <c r="B61" s="215">
        <f>'★基礎情報入力'!T25</f>
        <v>0</v>
      </c>
      <c r="C61" s="216"/>
      <c r="D61" s="9" t="s">
        <v>31</v>
      </c>
      <c r="E61" s="9"/>
      <c r="F61" s="9"/>
      <c r="G61" s="9"/>
      <c r="H61" s="9"/>
      <c r="I61" s="9"/>
      <c r="J61" s="9"/>
      <c r="K61" s="6"/>
    </row>
    <row r="62" spans="1:11" ht="30" customHeight="1">
      <c r="A62" s="97" t="s">
        <v>44</v>
      </c>
      <c r="B62" s="217" t="s">
        <v>53</v>
      </c>
      <c r="C62" s="218"/>
      <c r="D62" s="9" t="s">
        <v>32</v>
      </c>
      <c r="E62" s="9"/>
      <c r="F62" s="9"/>
      <c r="G62" s="9"/>
      <c r="H62" s="9"/>
      <c r="I62" s="9"/>
      <c r="J62" s="9"/>
      <c r="K62" s="6"/>
    </row>
    <row r="63" spans="1:11" ht="13.5">
      <c r="A63" s="17"/>
      <c r="B63" s="18"/>
      <c r="C63" s="18"/>
      <c r="D63" s="18"/>
      <c r="E63" s="18"/>
      <c r="F63" s="18"/>
      <c r="G63" s="18"/>
      <c r="H63" s="18"/>
      <c r="I63" s="18"/>
      <c r="J63" s="18"/>
      <c r="K63" s="19"/>
    </row>
    <row r="64" spans="1:11" ht="13.5">
      <c r="A64" s="17" t="s">
        <v>33</v>
      </c>
      <c r="B64" s="18"/>
      <c r="C64" s="18"/>
      <c r="D64" s="18"/>
      <c r="E64" s="18"/>
      <c r="F64" s="18"/>
      <c r="G64" s="18"/>
      <c r="H64" s="18"/>
      <c r="I64" s="18"/>
      <c r="J64" s="18"/>
      <c r="K64" s="19"/>
    </row>
    <row r="65" spans="1:11" ht="19.5" customHeight="1">
      <c r="A65" s="182" t="s">
        <v>34</v>
      </c>
      <c r="B65" s="182"/>
      <c r="C65" s="182"/>
      <c r="D65" s="182"/>
      <c r="E65" s="182" t="s">
        <v>51</v>
      </c>
      <c r="F65" s="182"/>
      <c r="G65" s="182"/>
      <c r="H65" s="182"/>
      <c r="I65" s="182" t="s">
        <v>52</v>
      </c>
      <c r="J65" s="182"/>
      <c r="K65" s="182"/>
    </row>
    <row r="66" spans="1:11" ht="30" customHeight="1">
      <c r="A66" s="202" t="s">
        <v>216</v>
      </c>
      <c r="B66" s="202"/>
      <c r="C66" s="202"/>
      <c r="D66" s="202"/>
      <c r="E66" s="203">
        <f>'様式3-3 ｲ（改修・要緊急安全確認）'!D10</f>
        <v>0</v>
      </c>
      <c r="F66" s="204"/>
      <c r="G66" s="205"/>
      <c r="H66" s="13" t="s">
        <v>50</v>
      </c>
      <c r="I66" s="206"/>
      <c r="J66" s="206"/>
      <c r="K66" s="206"/>
    </row>
    <row r="67" spans="1:11" ht="30" customHeight="1">
      <c r="A67" s="202" t="s">
        <v>217</v>
      </c>
      <c r="B67" s="202"/>
      <c r="C67" s="202"/>
      <c r="D67" s="202"/>
      <c r="E67" s="203">
        <f>'様式3-3 ｲ（改修・要緊急安全確認）'!C10</f>
        <v>0</v>
      </c>
      <c r="F67" s="204"/>
      <c r="G67" s="205"/>
      <c r="H67" s="13" t="s">
        <v>50</v>
      </c>
      <c r="I67" s="206"/>
      <c r="J67" s="206"/>
      <c r="K67" s="206"/>
    </row>
    <row r="68" spans="1:11" ht="30" customHeight="1">
      <c r="A68" s="202" t="s">
        <v>110</v>
      </c>
      <c r="B68" s="202"/>
      <c r="C68" s="202"/>
      <c r="D68" s="202"/>
      <c r="E68" s="203">
        <f>'様式3-3 ｲ（改修・要緊急安全確認）'!F10</f>
        <v>0</v>
      </c>
      <c r="F68" s="204"/>
      <c r="G68" s="205"/>
      <c r="H68" s="13" t="s">
        <v>50</v>
      </c>
      <c r="I68" s="206"/>
      <c r="J68" s="206"/>
      <c r="K68" s="206"/>
    </row>
    <row r="69" spans="1:11" ht="30" customHeight="1">
      <c r="A69" s="202" t="s">
        <v>37</v>
      </c>
      <c r="B69" s="202"/>
      <c r="C69" s="202"/>
      <c r="D69" s="202"/>
      <c r="E69" s="203">
        <f>'様式3-3 ｲ（改修・要緊急安全確認）'!V10</f>
        <v>0</v>
      </c>
      <c r="F69" s="204"/>
      <c r="G69" s="205"/>
      <c r="H69" s="13" t="s">
        <v>50</v>
      </c>
      <c r="I69" s="206"/>
      <c r="J69" s="206"/>
      <c r="K69" s="206"/>
    </row>
    <row r="70" spans="1:11" ht="13.5">
      <c r="A70" s="17" t="s">
        <v>38</v>
      </c>
      <c r="B70" s="18"/>
      <c r="C70" s="18"/>
      <c r="D70" s="18"/>
      <c r="E70" s="18"/>
      <c r="F70" s="18"/>
      <c r="G70" s="18"/>
      <c r="H70" s="18"/>
      <c r="I70" s="18"/>
      <c r="J70" s="18"/>
      <c r="K70" s="19"/>
    </row>
    <row r="71" spans="1:11" ht="13.5">
      <c r="A71" s="17"/>
      <c r="B71" s="18"/>
      <c r="C71" s="18"/>
      <c r="D71" s="18"/>
      <c r="E71" s="18"/>
      <c r="F71" s="18"/>
      <c r="G71" s="18"/>
      <c r="H71" s="18"/>
      <c r="I71" s="18"/>
      <c r="J71" s="18"/>
      <c r="K71" s="19"/>
    </row>
    <row r="72" spans="1:11" ht="13.5">
      <c r="A72" s="103" t="s">
        <v>215</v>
      </c>
      <c r="B72" s="104"/>
      <c r="C72" s="104"/>
      <c r="D72" s="104"/>
      <c r="E72" s="104"/>
      <c r="F72" s="104"/>
      <c r="G72" s="104"/>
      <c r="H72" s="104"/>
      <c r="I72" s="104"/>
      <c r="J72" s="104"/>
      <c r="K72" s="19"/>
    </row>
    <row r="73" spans="1:11" ht="19.5" customHeight="1">
      <c r="A73" s="245" t="s">
        <v>40</v>
      </c>
      <c r="B73" s="246"/>
      <c r="C73" s="246"/>
      <c r="D73" s="247"/>
      <c r="E73" s="242" t="s">
        <v>285</v>
      </c>
      <c r="F73" s="243"/>
      <c r="G73" s="243"/>
      <c r="H73" s="243"/>
      <c r="I73" s="243"/>
      <c r="J73" s="244"/>
      <c r="K73" s="19"/>
    </row>
    <row r="74" spans="1:11" ht="19.5" customHeight="1">
      <c r="A74" s="105" t="s">
        <v>214</v>
      </c>
      <c r="B74" s="106"/>
      <c r="C74" s="106"/>
      <c r="D74" s="107"/>
      <c r="E74" s="242" t="s">
        <v>274</v>
      </c>
      <c r="F74" s="243"/>
      <c r="G74" s="243"/>
      <c r="H74" s="243"/>
      <c r="I74" s="243"/>
      <c r="J74" s="244"/>
      <c r="K74" s="19"/>
    </row>
    <row r="75" spans="1:11" ht="30" customHeight="1">
      <c r="A75" s="239" t="s">
        <v>272</v>
      </c>
      <c r="B75" s="240"/>
      <c r="C75" s="240"/>
      <c r="D75" s="241"/>
      <c r="E75" s="242" t="s">
        <v>274</v>
      </c>
      <c r="F75" s="243"/>
      <c r="G75" s="243"/>
      <c r="H75" s="243"/>
      <c r="I75" s="243"/>
      <c r="J75" s="244"/>
      <c r="K75" s="135"/>
    </row>
    <row r="76" spans="1:11" ht="13.5">
      <c r="A76" s="21"/>
      <c r="B76" s="22"/>
      <c r="C76" s="22"/>
      <c r="D76" s="22"/>
      <c r="E76" s="22"/>
      <c r="F76" s="22"/>
      <c r="G76" s="22"/>
      <c r="H76" s="22"/>
      <c r="I76" s="22"/>
      <c r="J76" s="22"/>
      <c r="K76" s="23"/>
    </row>
    <row r="78" spans="1:11" ht="13.5">
      <c r="A78" s="14" t="s">
        <v>218</v>
      </c>
      <c r="B78" s="15"/>
      <c r="C78" s="15"/>
      <c r="D78" s="15"/>
      <c r="E78" s="15"/>
      <c r="F78" s="15"/>
      <c r="G78" s="15"/>
      <c r="H78" s="15"/>
      <c r="I78" s="15"/>
      <c r="J78" s="15"/>
      <c r="K78" s="16"/>
    </row>
    <row r="79" spans="1:11" ht="13.5">
      <c r="A79" s="17"/>
      <c r="B79" s="18"/>
      <c r="C79" s="18"/>
      <c r="D79" s="18"/>
      <c r="E79" s="18"/>
      <c r="F79" s="18"/>
      <c r="G79" s="18"/>
      <c r="H79" s="18"/>
      <c r="I79" s="18"/>
      <c r="J79" s="18"/>
      <c r="K79" s="19"/>
    </row>
    <row r="80" spans="1:11" ht="13.5">
      <c r="A80" s="17"/>
      <c r="B80" s="18"/>
      <c r="C80" s="18"/>
      <c r="D80" s="18"/>
      <c r="E80" s="18"/>
      <c r="F80" s="18"/>
      <c r="G80" s="18"/>
      <c r="H80" s="18"/>
      <c r="I80" s="18"/>
      <c r="J80" s="18"/>
      <c r="K80" s="19"/>
    </row>
    <row r="81" spans="1:11" ht="13.5">
      <c r="A81" s="17"/>
      <c r="B81" s="18"/>
      <c r="C81" s="18"/>
      <c r="D81" s="18"/>
      <c r="E81" s="18"/>
      <c r="F81" s="18"/>
      <c r="G81" s="18"/>
      <c r="H81" s="18"/>
      <c r="I81" s="18"/>
      <c r="J81" s="18"/>
      <c r="K81" s="19"/>
    </row>
    <row r="82" spans="1:11" ht="18.75">
      <c r="A82" s="228" t="s">
        <v>20</v>
      </c>
      <c r="B82" s="229"/>
      <c r="C82" s="229"/>
      <c r="D82" s="229"/>
      <c r="E82" s="229"/>
      <c r="F82" s="229"/>
      <c r="G82" s="229"/>
      <c r="H82" s="229"/>
      <c r="I82" s="229"/>
      <c r="J82" s="229"/>
      <c r="K82" s="230"/>
    </row>
    <row r="83" spans="1:11" ht="18.75">
      <c r="A83" s="20"/>
      <c r="B83" s="18"/>
      <c r="C83" s="18"/>
      <c r="D83" s="18"/>
      <c r="E83" s="18"/>
      <c r="F83" s="18"/>
      <c r="G83" s="18"/>
      <c r="H83" s="18"/>
      <c r="I83" s="18"/>
      <c r="J83" s="18"/>
      <c r="K83" s="19"/>
    </row>
    <row r="84" spans="1:11" ht="13.5">
      <c r="A84" s="17"/>
      <c r="B84" s="18"/>
      <c r="C84" s="18"/>
      <c r="D84" s="18"/>
      <c r="E84" s="18"/>
      <c r="F84" s="18"/>
      <c r="G84" s="18"/>
      <c r="H84" s="18"/>
      <c r="I84" s="18"/>
      <c r="J84" s="18"/>
      <c r="K84" s="19"/>
    </row>
    <row r="85" spans="1:11" ht="13.5">
      <c r="A85" s="17" t="s">
        <v>45</v>
      </c>
      <c r="B85" s="18"/>
      <c r="C85" s="18"/>
      <c r="D85" s="18"/>
      <c r="E85" s="18"/>
      <c r="F85" s="18"/>
      <c r="G85" s="18"/>
      <c r="H85" s="18"/>
      <c r="I85" s="18"/>
      <c r="J85" s="18"/>
      <c r="K85" s="19"/>
    </row>
    <row r="86" spans="1:11" ht="30" customHeight="1">
      <c r="A86" s="97" t="s">
        <v>21</v>
      </c>
      <c r="B86" s="136" t="str">
        <f>CONCATENATE('★基礎情報入力'!D4,"　　",'★基礎情報入力'!D5)</f>
        <v>　　</v>
      </c>
      <c r="C86" s="137"/>
      <c r="D86" s="137"/>
      <c r="E86" s="137"/>
      <c r="F86" s="137"/>
      <c r="G86" s="137"/>
      <c r="H86" s="137"/>
      <c r="I86" s="137"/>
      <c r="J86" s="137"/>
      <c r="K86" s="190"/>
    </row>
    <row r="87" spans="1:11" ht="13.5">
      <c r="A87" s="17"/>
      <c r="B87" s="18"/>
      <c r="C87" s="18"/>
      <c r="D87" s="18"/>
      <c r="E87" s="18"/>
      <c r="F87" s="18"/>
      <c r="G87" s="18"/>
      <c r="H87" s="18"/>
      <c r="I87" s="18"/>
      <c r="J87" s="18"/>
      <c r="K87" s="19"/>
    </row>
    <row r="88" spans="1:11" ht="13.5">
      <c r="A88" s="17" t="s">
        <v>279</v>
      </c>
      <c r="B88" s="18"/>
      <c r="C88" s="18"/>
      <c r="D88" s="18"/>
      <c r="E88" s="18"/>
      <c r="F88" s="18"/>
      <c r="G88" s="18"/>
      <c r="H88" s="18"/>
      <c r="I88" s="18"/>
      <c r="J88" s="18"/>
      <c r="K88" s="19"/>
    </row>
    <row r="89" spans="1:11" ht="30" customHeight="1">
      <c r="A89" s="219"/>
      <c r="B89" s="220"/>
      <c r="C89" s="18" t="s">
        <v>25</v>
      </c>
      <c r="D89" s="18"/>
      <c r="E89" s="18"/>
      <c r="F89" s="18"/>
      <c r="G89" s="18"/>
      <c r="H89" s="18"/>
      <c r="I89" s="18"/>
      <c r="J89" s="18"/>
      <c r="K89" s="19"/>
    </row>
    <row r="90" spans="1:11" ht="13.5">
      <c r="A90" s="17"/>
      <c r="B90" s="18"/>
      <c r="C90" s="18"/>
      <c r="D90" s="18"/>
      <c r="E90" s="18"/>
      <c r="F90" s="18"/>
      <c r="G90" s="18"/>
      <c r="H90" s="18"/>
      <c r="I90" s="18"/>
      <c r="J90" s="18"/>
      <c r="K90" s="19"/>
    </row>
    <row r="91" spans="1:11" ht="13.5">
      <c r="A91" s="17" t="s">
        <v>23</v>
      </c>
      <c r="B91" s="18"/>
      <c r="C91" s="18"/>
      <c r="D91" s="18"/>
      <c r="E91" s="18"/>
      <c r="F91" s="18"/>
      <c r="G91" s="18"/>
      <c r="H91" s="18"/>
      <c r="I91" s="18"/>
      <c r="J91" s="18"/>
      <c r="K91" s="19"/>
    </row>
    <row r="92" spans="1:11" ht="30" customHeight="1">
      <c r="A92" s="98" t="s">
        <v>24</v>
      </c>
      <c r="B92" s="221">
        <f>'★基礎情報入力'!T30</f>
        <v>0</v>
      </c>
      <c r="C92" s="222"/>
      <c r="D92" s="222"/>
      <c r="E92" s="222"/>
      <c r="F92" s="222"/>
      <c r="G92" s="222"/>
      <c r="H92" s="222"/>
      <c r="I92" s="222"/>
      <c r="J92" s="222"/>
      <c r="K92" s="223"/>
    </row>
    <row r="93" spans="1:11" ht="24.75" customHeight="1">
      <c r="A93" s="146" t="s">
        <v>43</v>
      </c>
      <c r="B93" s="221">
        <f>'★基礎情報入力'!T31</f>
        <v>0</v>
      </c>
      <c r="C93" s="222"/>
      <c r="D93" s="222"/>
      <c r="E93" s="222"/>
      <c r="F93" s="222"/>
      <c r="G93" s="222"/>
      <c r="H93" s="222"/>
      <c r="I93" s="222"/>
      <c r="J93" s="222"/>
      <c r="K93" s="223"/>
    </row>
    <row r="94" spans="1:11" ht="39.75" customHeight="1">
      <c r="A94" s="224"/>
      <c r="B94" s="225">
        <f>CONCATENATE('★基礎情報入力'!T32,'★基礎情報入力'!T33,'★基礎情報入力'!T34)</f>
      </c>
      <c r="C94" s="226"/>
      <c r="D94" s="226"/>
      <c r="E94" s="226"/>
      <c r="F94" s="226"/>
      <c r="G94" s="226"/>
      <c r="H94" s="226"/>
      <c r="I94" s="226"/>
      <c r="J94" s="226"/>
      <c r="K94" s="227"/>
    </row>
    <row r="95" spans="1:11" ht="30" customHeight="1">
      <c r="A95" s="98" t="s">
        <v>26</v>
      </c>
      <c r="B95" s="207">
        <f>B94</f>
      </c>
      <c r="C95" s="208"/>
      <c r="D95" s="208"/>
      <c r="E95" s="208"/>
      <c r="F95" s="208"/>
      <c r="G95" s="208"/>
      <c r="H95" s="208"/>
      <c r="I95" s="208"/>
      <c r="J95" s="208"/>
      <c r="K95" s="209"/>
    </row>
    <row r="96" spans="1:11" ht="13.5">
      <c r="A96" s="17" t="s">
        <v>27</v>
      </c>
      <c r="B96" s="18"/>
      <c r="C96" s="18"/>
      <c r="D96" s="18"/>
      <c r="E96" s="18"/>
      <c r="F96" s="18"/>
      <c r="G96" s="18"/>
      <c r="H96" s="18"/>
      <c r="I96" s="18"/>
      <c r="J96" s="18"/>
      <c r="K96" s="19"/>
    </row>
    <row r="97" spans="1:11" ht="13.5">
      <c r="A97" s="17"/>
      <c r="B97" s="18"/>
      <c r="C97" s="18"/>
      <c r="D97" s="18"/>
      <c r="E97" s="18"/>
      <c r="F97" s="18"/>
      <c r="G97" s="18"/>
      <c r="H97" s="18"/>
      <c r="I97" s="18"/>
      <c r="J97" s="18"/>
      <c r="K97" s="19"/>
    </row>
    <row r="98" spans="1:11" ht="39.75" customHeight="1">
      <c r="A98" s="98" t="s">
        <v>28</v>
      </c>
      <c r="B98" s="210"/>
      <c r="C98" s="211"/>
      <c r="D98" s="211"/>
      <c r="E98" s="211"/>
      <c r="F98" s="211"/>
      <c r="G98" s="211"/>
      <c r="H98" s="211"/>
      <c r="I98" s="211"/>
      <c r="J98" s="211"/>
      <c r="K98" s="212"/>
    </row>
    <row r="99" spans="1:11" ht="30" customHeight="1">
      <c r="A99" s="8" t="s">
        <v>29</v>
      </c>
      <c r="B99" s="213" t="s">
        <v>46</v>
      </c>
      <c r="C99" s="214"/>
      <c r="D99" s="214"/>
      <c r="E99" s="214"/>
      <c r="F99" s="99" t="s">
        <v>49</v>
      </c>
      <c r="G99" s="100"/>
      <c r="H99" s="99" t="s">
        <v>47</v>
      </c>
      <c r="I99" s="100"/>
      <c r="J99" s="10" t="s">
        <v>48</v>
      </c>
      <c r="K99" s="11"/>
    </row>
    <row r="100" spans="1:11" ht="30" customHeight="1">
      <c r="A100" s="8" t="s">
        <v>30</v>
      </c>
      <c r="B100" s="215">
        <f>'★基礎情報入力'!T35</f>
        <v>0</v>
      </c>
      <c r="C100" s="216"/>
      <c r="D100" s="9" t="s">
        <v>31</v>
      </c>
      <c r="E100" s="9"/>
      <c r="F100" s="9"/>
      <c r="G100" s="9"/>
      <c r="H100" s="9"/>
      <c r="I100" s="9"/>
      <c r="J100" s="9"/>
      <c r="K100" s="6"/>
    </row>
    <row r="101" spans="1:11" ht="30" customHeight="1">
      <c r="A101" s="97" t="s">
        <v>44</v>
      </c>
      <c r="B101" s="217" t="s">
        <v>53</v>
      </c>
      <c r="C101" s="218"/>
      <c r="D101" s="9" t="s">
        <v>32</v>
      </c>
      <c r="E101" s="9"/>
      <c r="F101" s="9"/>
      <c r="G101" s="9"/>
      <c r="H101" s="9"/>
      <c r="I101" s="9"/>
      <c r="J101" s="9"/>
      <c r="K101" s="6"/>
    </row>
    <row r="102" spans="1:11" ht="13.5">
      <c r="A102" s="17"/>
      <c r="B102" s="18"/>
      <c r="C102" s="18"/>
      <c r="D102" s="18"/>
      <c r="E102" s="18"/>
      <c r="F102" s="18"/>
      <c r="G102" s="18"/>
      <c r="H102" s="18"/>
      <c r="I102" s="18"/>
      <c r="J102" s="18"/>
      <c r="K102" s="19"/>
    </row>
    <row r="103" spans="1:11" ht="13.5">
      <c r="A103" s="17" t="s">
        <v>33</v>
      </c>
      <c r="B103" s="18"/>
      <c r="C103" s="18"/>
      <c r="D103" s="18"/>
      <c r="E103" s="18"/>
      <c r="F103" s="18"/>
      <c r="G103" s="18"/>
      <c r="H103" s="18"/>
      <c r="I103" s="18"/>
      <c r="J103" s="18"/>
      <c r="K103" s="19"/>
    </row>
    <row r="104" spans="1:11" ht="19.5" customHeight="1">
      <c r="A104" s="182" t="s">
        <v>34</v>
      </c>
      <c r="B104" s="182"/>
      <c r="C104" s="182"/>
      <c r="D104" s="182"/>
      <c r="E104" s="182" t="s">
        <v>51</v>
      </c>
      <c r="F104" s="182"/>
      <c r="G104" s="182"/>
      <c r="H104" s="182"/>
      <c r="I104" s="182" t="s">
        <v>52</v>
      </c>
      <c r="J104" s="182"/>
      <c r="K104" s="182"/>
    </row>
    <row r="105" spans="1:11" ht="30" customHeight="1">
      <c r="A105" s="202" t="s">
        <v>216</v>
      </c>
      <c r="B105" s="202"/>
      <c r="C105" s="202"/>
      <c r="D105" s="202"/>
      <c r="E105" s="203">
        <f>'様式3-3 ｲ（改修・要緊急安全確認）'!D12</f>
        <v>0</v>
      </c>
      <c r="F105" s="204"/>
      <c r="G105" s="205"/>
      <c r="H105" s="13" t="s">
        <v>50</v>
      </c>
      <c r="I105" s="206"/>
      <c r="J105" s="206"/>
      <c r="K105" s="206"/>
    </row>
    <row r="106" spans="1:11" ht="30" customHeight="1">
      <c r="A106" s="202" t="s">
        <v>217</v>
      </c>
      <c r="B106" s="202"/>
      <c r="C106" s="202"/>
      <c r="D106" s="202"/>
      <c r="E106" s="203">
        <f>'様式3-3 ｲ（改修・要緊急安全確認）'!C12</f>
        <v>0</v>
      </c>
      <c r="F106" s="204"/>
      <c r="G106" s="205"/>
      <c r="H106" s="13" t="s">
        <v>50</v>
      </c>
      <c r="I106" s="206"/>
      <c r="J106" s="206"/>
      <c r="K106" s="206"/>
    </row>
    <row r="107" spans="1:11" ht="30" customHeight="1">
      <c r="A107" s="202" t="s">
        <v>110</v>
      </c>
      <c r="B107" s="202"/>
      <c r="C107" s="202"/>
      <c r="D107" s="202"/>
      <c r="E107" s="203">
        <f>'様式3-3 ｲ（改修・要緊急安全確認）'!F12</f>
        <v>0</v>
      </c>
      <c r="F107" s="204"/>
      <c r="G107" s="205"/>
      <c r="H107" s="13" t="s">
        <v>50</v>
      </c>
      <c r="I107" s="206"/>
      <c r="J107" s="206"/>
      <c r="K107" s="206"/>
    </row>
    <row r="108" spans="1:11" ht="30" customHeight="1">
      <c r="A108" s="202" t="s">
        <v>37</v>
      </c>
      <c r="B108" s="202"/>
      <c r="C108" s="202"/>
      <c r="D108" s="202"/>
      <c r="E108" s="203">
        <f>'様式3-3 ｲ（改修・要緊急安全確認）'!V12</f>
        <v>0</v>
      </c>
      <c r="F108" s="204"/>
      <c r="G108" s="205"/>
      <c r="H108" s="13" t="s">
        <v>50</v>
      </c>
      <c r="I108" s="206"/>
      <c r="J108" s="206"/>
      <c r="K108" s="206"/>
    </row>
    <row r="109" spans="1:11" ht="13.5">
      <c r="A109" s="17" t="s">
        <v>38</v>
      </c>
      <c r="B109" s="18"/>
      <c r="C109" s="18"/>
      <c r="D109" s="18"/>
      <c r="E109" s="18"/>
      <c r="F109" s="18"/>
      <c r="G109" s="18"/>
      <c r="H109" s="18"/>
      <c r="I109" s="18"/>
      <c r="J109" s="18"/>
      <c r="K109" s="19"/>
    </row>
    <row r="110" spans="1:11" ht="13.5">
      <c r="A110" s="17"/>
      <c r="B110" s="18"/>
      <c r="C110" s="18"/>
      <c r="D110" s="18"/>
      <c r="E110" s="18"/>
      <c r="F110" s="18"/>
      <c r="G110" s="18"/>
      <c r="H110" s="18"/>
      <c r="I110" s="18"/>
      <c r="J110" s="18"/>
      <c r="K110" s="19"/>
    </row>
    <row r="111" spans="1:11" ht="13.5">
      <c r="A111" s="103" t="s">
        <v>215</v>
      </c>
      <c r="B111" s="104"/>
      <c r="C111" s="104"/>
      <c r="D111" s="104"/>
      <c r="E111" s="104"/>
      <c r="F111" s="104"/>
      <c r="G111" s="104"/>
      <c r="H111" s="104"/>
      <c r="I111" s="104"/>
      <c r="J111" s="104"/>
      <c r="K111" s="19"/>
    </row>
    <row r="112" spans="1:11" ht="19.5" customHeight="1">
      <c r="A112" s="245" t="s">
        <v>40</v>
      </c>
      <c r="B112" s="246"/>
      <c r="C112" s="246"/>
      <c r="D112" s="247"/>
      <c r="E112" s="242" t="s">
        <v>285</v>
      </c>
      <c r="F112" s="243"/>
      <c r="G112" s="243"/>
      <c r="H112" s="243"/>
      <c r="I112" s="243"/>
      <c r="J112" s="244"/>
      <c r="K112" s="19"/>
    </row>
    <row r="113" spans="1:11" ht="19.5" customHeight="1">
      <c r="A113" s="105" t="s">
        <v>214</v>
      </c>
      <c r="B113" s="106"/>
      <c r="C113" s="106"/>
      <c r="D113" s="107"/>
      <c r="E113" s="242" t="s">
        <v>274</v>
      </c>
      <c r="F113" s="243"/>
      <c r="G113" s="243"/>
      <c r="H113" s="243"/>
      <c r="I113" s="243"/>
      <c r="J113" s="244"/>
      <c r="K113" s="19"/>
    </row>
    <row r="114" spans="1:11" ht="30" customHeight="1">
      <c r="A114" s="239" t="s">
        <v>272</v>
      </c>
      <c r="B114" s="240"/>
      <c r="C114" s="240"/>
      <c r="D114" s="241"/>
      <c r="E114" s="242" t="s">
        <v>274</v>
      </c>
      <c r="F114" s="243"/>
      <c r="G114" s="243"/>
      <c r="H114" s="243"/>
      <c r="I114" s="243"/>
      <c r="J114" s="244"/>
      <c r="K114" s="135"/>
    </row>
    <row r="115" spans="1:11" ht="13.5">
      <c r="A115" s="21"/>
      <c r="B115" s="22"/>
      <c r="C115" s="22"/>
      <c r="D115" s="22"/>
      <c r="E115" s="22"/>
      <c r="F115" s="22"/>
      <c r="G115" s="22"/>
      <c r="H115" s="22"/>
      <c r="I115" s="22"/>
      <c r="J115" s="22"/>
      <c r="K115" s="23"/>
    </row>
    <row r="117" spans="1:11" ht="13.5">
      <c r="A117" s="14" t="s">
        <v>218</v>
      </c>
      <c r="B117" s="15"/>
      <c r="C117" s="15"/>
      <c r="D117" s="15"/>
      <c r="E117" s="15"/>
      <c r="F117" s="15"/>
      <c r="G117" s="15"/>
      <c r="H117" s="15"/>
      <c r="I117" s="15"/>
      <c r="J117" s="15"/>
      <c r="K117" s="16"/>
    </row>
    <row r="118" spans="1:11" ht="13.5">
      <c r="A118" s="17"/>
      <c r="B118" s="18"/>
      <c r="C118" s="18"/>
      <c r="D118" s="18"/>
      <c r="E118" s="18"/>
      <c r="F118" s="18"/>
      <c r="G118" s="18"/>
      <c r="H118" s="18"/>
      <c r="I118" s="18"/>
      <c r="J118" s="18"/>
      <c r="K118" s="19"/>
    </row>
    <row r="119" spans="1:11" ht="13.5">
      <c r="A119" s="17"/>
      <c r="B119" s="18"/>
      <c r="C119" s="18"/>
      <c r="D119" s="18"/>
      <c r="E119" s="18"/>
      <c r="F119" s="18"/>
      <c r="G119" s="18"/>
      <c r="H119" s="18"/>
      <c r="I119" s="18"/>
      <c r="J119" s="18"/>
      <c r="K119" s="19"/>
    </row>
    <row r="120" spans="1:11" ht="13.5">
      <c r="A120" s="17"/>
      <c r="B120" s="18"/>
      <c r="C120" s="18"/>
      <c r="D120" s="18"/>
      <c r="E120" s="18"/>
      <c r="F120" s="18"/>
      <c r="G120" s="18"/>
      <c r="H120" s="18"/>
      <c r="I120" s="18"/>
      <c r="J120" s="18"/>
      <c r="K120" s="19"/>
    </row>
    <row r="121" spans="1:11" ht="18.75">
      <c r="A121" s="228" t="s">
        <v>20</v>
      </c>
      <c r="B121" s="229"/>
      <c r="C121" s="229"/>
      <c r="D121" s="229"/>
      <c r="E121" s="229"/>
      <c r="F121" s="229"/>
      <c r="G121" s="229"/>
      <c r="H121" s="229"/>
      <c r="I121" s="229"/>
      <c r="J121" s="229"/>
      <c r="K121" s="230"/>
    </row>
    <row r="122" spans="1:11" ht="18.75">
      <c r="A122" s="20"/>
      <c r="B122" s="18"/>
      <c r="C122" s="18"/>
      <c r="D122" s="18"/>
      <c r="E122" s="18"/>
      <c r="F122" s="18"/>
      <c r="G122" s="18"/>
      <c r="H122" s="18"/>
      <c r="I122" s="18"/>
      <c r="J122" s="18"/>
      <c r="K122" s="19"/>
    </row>
    <row r="123" spans="1:11" ht="13.5">
      <c r="A123" s="17"/>
      <c r="B123" s="18"/>
      <c r="C123" s="18"/>
      <c r="D123" s="18"/>
      <c r="E123" s="18"/>
      <c r="F123" s="18"/>
      <c r="G123" s="18"/>
      <c r="H123" s="18"/>
      <c r="I123" s="18"/>
      <c r="J123" s="18"/>
      <c r="K123" s="19"/>
    </row>
    <row r="124" spans="1:11" ht="13.5">
      <c r="A124" s="17" t="s">
        <v>45</v>
      </c>
      <c r="B124" s="18"/>
      <c r="C124" s="18"/>
      <c r="D124" s="18"/>
      <c r="E124" s="18"/>
      <c r="F124" s="18"/>
      <c r="G124" s="18"/>
      <c r="H124" s="18"/>
      <c r="I124" s="18"/>
      <c r="J124" s="18"/>
      <c r="K124" s="19"/>
    </row>
    <row r="125" spans="1:11" ht="30" customHeight="1">
      <c r="A125" s="97" t="s">
        <v>21</v>
      </c>
      <c r="B125" s="136" t="str">
        <f>CONCATENATE('★基礎情報入力'!D4,"　　",'★基礎情報入力'!D5)</f>
        <v>　　</v>
      </c>
      <c r="C125" s="137"/>
      <c r="D125" s="137"/>
      <c r="E125" s="137"/>
      <c r="F125" s="137"/>
      <c r="G125" s="137"/>
      <c r="H125" s="137"/>
      <c r="I125" s="137"/>
      <c r="J125" s="137"/>
      <c r="K125" s="190"/>
    </row>
    <row r="126" spans="1:11" ht="13.5">
      <c r="A126" s="17"/>
      <c r="B126" s="18"/>
      <c r="C126" s="18"/>
      <c r="D126" s="18"/>
      <c r="E126" s="18"/>
      <c r="F126" s="18"/>
      <c r="G126" s="18"/>
      <c r="H126" s="18"/>
      <c r="I126" s="18"/>
      <c r="J126" s="18"/>
      <c r="K126" s="19"/>
    </row>
    <row r="127" spans="1:11" ht="13.5">
      <c r="A127" s="17" t="s">
        <v>279</v>
      </c>
      <c r="B127" s="18"/>
      <c r="C127" s="18"/>
      <c r="D127" s="18"/>
      <c r="E127" s="18"/>
      <c r="F127" s="18"/>
      <c r="G127" s="18"/>
      <c r="H127" s="18"/>
      <c r="I127" s="18"/>
      <c r="J127" s="18"/>
      <c r="K127" s="19"/>
    </row>
    <row r="128" spans="1:11" ht="30" customHeight="1">
      <c r="A128" s="219"/>
      <c r="B128" s="220"/>
      <c r="C128" s="18" t="s">
        <v>25</v>
      </c>
      <c r="D128" s="18"/>
      <c r="E128" s="18"/>
      <c r="F128" s="18"/>
      <c r="G128" s="18"/>
      <c r="H128" s="18"/>
      <c r="I128" s="18"/>
      <c r="J128" s="18"/>
      <c r="K128" s="19"/>
    </row>
    <row r="129" spans="1:11" ht="13.5">
      <c r="A129" s="17"/>
      <c r="B129" s="18"/>
      <c r="C129" s="18"/>
      <c r="D129" s="18"/>
      <c r="E129" s="18"/>
      <c r="F129" s="18"/>
      <c r="G129" s="18"/>
      <c r="H129" s="18"/>
      <c r="I129" s="18"/>
      <c r="J129" s="18"/>
      <c r="K129" s="19"/>
    </row>
    <row r="130" spans="1:11" ht="13.5">
      <c r="A130" s="17" t="s">
        <v>23</v>
      </c>
      <c r="B130" s="18"/>
      <c r="C130" s="18"/>
      <c r="D130" s="18"/>
      <c r="E130" s="18"/>
      <c r="F130" s="18"/>
      <c r="G130" s="18"/>
      <c r="H130" s="18"/>
      <c r="I130" s="18"/>
      <c r="J130" s="18"/>
      <c r="K130" s="19"/>
    </row>
    <row r="131" spans="1:11" ht="30" customHeight="1">
      <c r="A131" s="98" t="s">
        <v>24</v>
      </c>
      <c r="B131" s="221">
        <f>'★基礎情報入力'!T40</f>
        <v>0</v>
      </c>
      <c r="C131" s="222"/>
      <c r="D131" s="222"/>
      <c r="E131" s="222"/>
      <c r="F131" s="222"/>
      <c r="G131" s="222"/>
      <c r="H131" s="222"/>
      <c r="I131" s="222"/>
      <c r="J131" s="222"/>
      <c r="K131" s="223"/>
    </row>
    <row r="132" spans="1:11" ht="24.75" customHeight="1">
      <c r="A132" s="146" t="s">
        <v>43</v>
      </c>
      <c r="B132" s="221">
        <f>'★基礎情報入力'!T41</f>
        <v>0</v>
      </c>
      <c r="C132" s="222"/>
      <c r="D132" s="222"/>
      <c r="E132" s="222"/>
      <c r="F132" s="222"/>
      <c r="G132" s="222"/>
      <c r="H132" s="222"/>
      <c r="I132" s="222"/>
      <c r="J132" s="222"/>
      <c r="K132" s="223"/>
    </row>
    <row r="133" spans="1:11" ht="39.75" customHeight="1">
      <c r="A133" s="224"/>
      <c r="B133" s="225">
        <f>CONCATENATE('★基礎情報入力'!T42,'★基礎情報入力'!T43,'★基礎情報入力'!T44)</f>
      </c>
      <c r="C133" s="226"/>
      <c r="D133" s="226"/>
      <c r="E133" s="226"/>
      <c r="F133" s="226"/>
      <c r="G133" s="226"/>
      <c r="H133" s="226"/>
      <c r="I133" s="226"/>
      <c r="J133" s="226"/>
      <c r="K133" s="227"/>
    </row>
    <row r="134" spans="1:11" ht="30" customHeight="1">
      <c r="A134" s="98" t="s">
        <v>26</v>
      </c>
      <c r="B134" s="207">
        <f>B133</f>
      </c>
      <c r="C134" s="208"/>
      <c r="D134" s="208"/>
      <c r="E134" s="208"/>
      <c r="F134" s="208"/>
      <c r="G134" s="208"/>
      <c r="H134" s="208"/>
      <c r="I134" s="208"/>
      <c r="J134" s="208"/>
      <c r="K134" s="209"/>
    </row>
    <row r="135" spans="1:11" ht="13.5">
      <c r="A135" s="17" t="s">
        <v>27</v>
      </c>
      <c r="B135" s="18"/>
      <c r="C135" s="18"/>
      <c r="D135" s="18"/>
      <c r="E135" s="18"/>
      <c r="F135" s="18"/>
      <c r="G135" s="18"/>
      <c r="H135" s="18"/>
      <c r="I135" s="18"/>
      <c r="J135" s="18"/>
      <c r="K135" s="19"/>
    </row>
    <row r="136" spans="1:11" ht="13.5">
      <c r="A136" s="17"/>
      <c r="B136" s="18"/>
      <c r="C136" s="18"/>
      <c r="D136" s="18"/>
      <c r="E136" s="18"/>
      <c r="F136" s="18"/>
      <c r="G136" s="18"/>
      <c r="H136" s="18"/>
      <c r="I136" s="18"/>
      <c r="J136" s="18"/>
      <c r="K136" s="19"/>
    </row>
    <row r="137" spans="1:11" ht="39.75" customHeight="1">
      <c r="A137" s="98" t="s">
        <v>28</v>
      </c>
      <c r="B137" s="210"/>
      <c r="C137" s="211"/>
      <c r="D137" s="211"/>
      <c r="E137" s="211"/>
      <c r="F137" s="211"/>
      <c r="G137" s="211"/>
      <c r="H137" s="211"/>
      <c r="I137" s="211"/>
      <c r="J137" s="211"/>
      <c r="K137" s="212"/>
    </row>
    <row r="138" spans="1:11" ht="30" customHeight="1">
      <c r="A138" s="8" t="s">
        <v>29</v>
      </c>
      <c r="B138" s="213" t="s">
        <v>46</v>
      </c>
      <c r="C138" s="214"/>
      <c r="D138" s="214"/>
      <c r="E138" s="214"/>
      <c r="F138" s="99" t="s">
        <v>49</v>
      </c>
      <c r="G138" s="100"/>
      <c r="H138" s="99" t="s">
        <v>47</v>
      </c>
      <c r="I138" s="100"/>
      <c r="J138" s="10" t="s">
        <v>48</v>
      </c>
      <c r="K138" s="11"/>
    </row>
    <row r="139" spans="1:11" ht="30" customHeight="1">
      <c r="A139" s="8" t="s">
        <v>30</v>
      </c>
      <c r="B139" s="215">
        <f>'★基礎情報入力'!T45</f>
        <v>0</v>
      </c>
      <c r="C139" s="216"/>
      <c r="D139" s="9" t="s">
        <v>31</v>
      </c>
      <c r="E139" s="9"/>
      <c r="F139" s="9"/>
      <c r="G139" s="9"/>
      <c r="H139" s="9"/>
      <c r="I139" s="9"/>
      <c r="J139" s="9"/>
      <c r="K139" s="6"/>
    </row>
    <row r="140" spans="1:11" ht="30" customHeight="1">
      <c r="A140" s="97" t="s">
        <v>44</v>
      </c>
      <c r="B140" s="217" t="s">
        <v>53</v>
      </c>
      <c r="C140" s="218"/>
      <c r="D140" s="9" t="s">
        <v>32</v>
      </c>
      <c r="E140" s="9"/>
      <c r="F140" s="9"/>
      <c r="G140" s="9"/>
      <c r="H140" s="9"/>
      <c r="I140" s="9"/>
      <c r="J140" s="9"/>
      <c r="K140" s="6"/>
    </row>
    <row r="141" spans="1:11" ht="13.5">
      <c r="A141" s="17"/>
      <c r="B141" s="18"/>
      <c r="C141" s="18"/>
      <c r="D141" s="18"/>
      <c r="E141" s="18"/>
      <c r="F141" s="18"/>
      <c r="G141" s="18"/>
      <c r="H141" s="18"/>
      <c r="I141" s="18"/>
      <c r="J141" s="18"/>
      <c r="K141" s="19"/>
    </row>
    <row r="142" spans="1:11" ht="13.5">
      <c r="A142" s="17" t="s">
        <v>33</v>
      </c>
      <c r="B142" s="18"/>
      <c r="C142" s="18"/>
      <c r="D142" s="18"/>
      <c r="E142" s="18"/>
      <c r="F142" s="18"/>
      <c r="G142" s="18"/>
      <c r="H142" s="18"/>
      <c r="I142" s="18"/>
      <c r="J142" s="18"/>
      <c r="K142" s="19"/>
    </row>
    <row r="143" spans="1:11" ht="19.5" customHeight="1">
      <c r="A143" s="182" t="s">
        <v>34</v>
      </c>
      <c r="B143" s="182"/>
      <c r="C143" s="182"/>
      <c r="D143" s="182"/>
      <c r="E143" s="182" t="s">
        <v>51</v>
      </c>
      <c r="F143" s="182"/>
      <c r="G143" s="182"/>
      <c r="H143" s="182"/>
      <c r="I143" s="182" t="s">
        <v>52</v>
      </c>
      <c r="J143" s="182"/>
      <c r="K143" s="182"/>
    </row>
    <row r="144" spans="1:11" ht="30" customHeight="1">
      <c r="A144" s="202" t="s">
        <v>216</v>
      </c>
      <c r="B144" s="202"/>
      <c r="C144" s="202"/>
      <c r="D144" s="202"/>
      <c r="E144" s="203">
        <f>'様式3-3 ｲ（改修・要緊急安全確認）'!D14</f>
        <v>0</v>
      </c>
      <c r="F144" s="204"/>
      <c r="G144" s="205"/>
      <c r="H144" s="13" t="s">
        <v>50</v>
      </c>
      <c r="I144" s="206"/>
      <c r="J144" s="206"/>
      <c r="K144" s="206"/>
    </row>
    <row r="145" spans="1:11" ht="30" customHeight="1">
      <c r="A145" s="202" t="s">
        <v>217</v>
      </c>
      <c r="B145" s="202"/>
      <c r="C145" s="202"/>
      <c r="D145" s="202"/>
      <c r="E145" s="203">
        <f>'様式3-3 ｲ（改修・要緊急安全確認）'!C14</f>
        <v>0</v>
      </c>
      <c r="F145" s="204"/>
      <c r="G145" s="205"/>
      <c r="H145" s="13" t="s">
        <v>50</v>
      </c>
      <c r="I145" s="206"/>
      <c r="J145" s="206"/>
      <c r="K145" s="206"/>
    </row>
    <row r="146" spans="1:11" ht="30" customHeight="1">
      <c r="A146" s="202" t="s">
        <v>110</v>
      </c>
      <c r="B146" s="202"/>
      <c r="C146" s="202"/>
      <c r="D146" s="202"/>
      <c r="E146" s="203">
        <f>'様式3-3 ｲ（改修・要緊急安全確認）'!F14</f>
        <v>0</v>
      </c>
      <c r="F146" s="204"/>
      <c r="G146" s="205"/>
      <c r="H146" s="13" t="s">
        <v>50</v>
      </c>
      <c r="I146" s="206"/>
      <c r="J146" s="206"/>
      <c r="K146" s="206"/>
    </row>
    <row r="147" spans="1:11" ht="30" customHeight="1">
      <c r="A147" s="202" t="s">
        <v>37</v>
      </c>
      <c r="B147" s="202"/>
      <c r="C147" s="202"/>
      <c r="D147" s="202"/>
      <c r="E147" s="203">
        <f>'様式3-3 ｲ（改修・要緊急安全確認）'!V14</f>
        <v>0</v>
      </c>
      <c r="F147" s="204"/>
      <c r="G147" s="205"/>
      <c r="H147" s="13" t="s">
        <v>50</v>
      </c>
      <c r="I147" s="206"/>
      <c r="J147" s="206"/>
      <c r="K147" s="206"/>
    </row>
    <row r="148" spans="1:11" ht="13.5">
      <c r="A148" s="17" t="s">
        <v>38</v>
      </c>
      <c r="B148" s="18"/>
      <c r="C148" s="18"/>
      <c r="D148" s="18"/>
      <c r="E148" s="18"/>
      <c r="F148" s="18"/>
      <c r="G148" s="18"/>
      <c r="H148" s="18"/>
      <c r="I148" s="18"/>
      <c r="J148" s="18"/>
      <c r="K148" s="19"/>
    </row>
    <row r="149" spans="1:11" ht="13.5">
      <c r="A149" s="17"/>
      <c r="B149" s="18"/>
      <c r="C149" s="18"/>
      <c r="D149" s="18"/>
      <c r="E149" s="18"/>
      <c r="F149" s="18"/>
      <c r="G149" s="18"/>
      <c r="H149" s="18"/>
      <c r="I149" s="18"/>
      <c r="J149" s="18"/>
      <c r="K149" s="19"/>
    </row>
    <row r="150" spans="1:11" ht="13.5">
      <c r="A150" s="103" t="s">
        <v>215</v>
      </c>
      <c r="B150" s="104"/>
      <c r="C150" s="104"/>
      <c r="D150" s="104"/>
      <c r="E150" s="104"/>
      <c r="F150" s="104"/>
      <c r="G150" s="104"/>
      <c r="H150" s="104"/>
      <c r="I150" s="104"/>
      <c r="J150" s="104"/>
      <c r="K150" s="19"/>
    </row>
    <row r="151" spans="1:11" ht="19.5" customHeight="1">
      <c r="A151" s="245" t="s">
        <v>40</v>
      </c>
      <c r="B151" s="246"/>
      <c r="C151" s="246"/>
      <c r="D151" s="247"/>
      <c r="E151" s="242" t="s">
        <v>285</v>
      </c>
      <c r="F151" s="243"/>
      <c r="G151" s="243"/>
      <c r="H151" s="243"/>
      <c r="I151" s="243"/>
      <c r="J151" s="244"/>
      <c r="K151" s="19"/>
    </row>
    <row r="152" spans="1:11" ht="19.5" customHeight="1">
      <c r="A152" s="105" t="s">
        <v>214</v>
      </c>
      <c r="B152" s="106"/>
      <c r="C152" s="106"/>
      <c r="D152" s="107"/>
      <c r="E152" s="242" t="s">
        <v>274</v>
      </c>
      <c r="F152" s="243"/>
      <c r="G152" s="243"/>
      <c r="H152" s="243"/>
      <c r="I152" s="243"/>
      <c r="J152" s="244"/>
      <c r="K152" s="19"/>
    </row>
    <row r="153" spans="1:11" ht="30" customHeight="1">
      <c r="A153" s="239" t="s">
        <v>272</v>
      </c>
      <c r="B153" s="240"/>
      <c r="C153" s="240"/>
      <c r="D153" s="241"/>
      <c r="E153" s="242" t="s">
        <v>274</v>
      </c>
      <c r="F153" s="243"/>
      <c r="G153" s="243"/>
      <c r="H153" s="243"/>
      <c r="I153" s="243"/>
      <c r="J153" s="244"/>
      <c r="K153" s="135"/>
    </row>
    <row r="154" spans="1:11" ht="13.5">
      <c r="A154" s="21"/>
      <c r="B154" s="22"/>
      <c r="C154" s="22"/>
      <c r="D154" s="22"/>
      <c r="E154" s="22"/>
      <c r="F154" s="22"/>
      <c r="G154" s="22"/>
      <c r="H154" s="22"/>
      <c r="I154" s="22"/>
      <c r="J154" s="22"/>
      <c r="K154" s="23"/>
    </row>
    <row r="155" spans="1:11" ht="13.5">
      <c r="A155" s="17"/>
      <c r="B155" s="18"/>
      <c r="C155" s="18"/>
      <c r="D155" s="18"/>
      <c r="E155" s="18"/>
      <c r="F155" s="18"/>
      <c r="G155" s="18"/>
      <c r="H155" s="18"/>
      <c r="I155" s="18"/>
      <c r="J155" s="18"/>
      <c r="K155" s="19"/>
    </row>
    <row r="156" spans="1:11" ht="13.5">
      <c r="A156" s="14" t="s">
        <v>218</v>
      </c>
      <c r="B156" s="15"/>
      <c r="C156" s="15"/>
      <c r="D156" s="15"/>
      <c r="E156" s="15"/>
      <c r="F156" s="15"/>
      <c r="G156" s="15"/>
      <c r="H156" s="15"/>
      <c r="I156" s="15"/>
      <c r="J156" s="15"/>
      <c r="K156" s="16"/>
    </row>
    <row r="157" spans="1:11" ht="13.5">
      <c r="A157" s="17"/>
      <c r="B157" s="18"/>
      <c r="C157" s="18"/>
      <c r="D157" s="18"/>
      <c r="E157" s="18"/>
      <c r="F157" s="18"/>
      <c r="G157" s="18"/>
      <c r="H157" s="18"/>
      <c r="I157" s="18"/>
      <c r="J157" s="18"/>
      <c r="K157" s="19"/>
    </row>
    <row r="158" spans="1:11" ht="13.5">
      <c r="A158" s="17"/>
      <c r="B158" s="18"/>
      <c r="C158" s="18"/>
      <c r="D158" s="18"/>
      <c r="E158" s="18"/>
      <c r="F158" s="18"/>
      <c r="G158" s="18"/>
      <c r="H158" s="18"/>
      <c r="I158" s="18"/>
      <c r="J158" s="18"/>
      <c r="K158" s="19"/>
    </row>
    <row r="159" spans="1:11" ht="13.5">
      <c r="A159" s="17"/>
      <c r="B159" s="18"/>
      <c r="C159" s="18"/>
      <c r="D159" s="18"/>
      <c r="E159" s="18"/>
      <c r="F159" s="18"/>
      <c r="G159" s="18"/>
      <c r="H159" s="18"/>
      <c r="I159" s="18"/>
      <c r="J159" s="18"/>
      <c r="K159" s="19"/>
    </row>
    <row r="160" spans="1:11" ht="18.75">
      <c r="A160" s="228" t="s">
        <v>20</v>
      </c>
      <c r="B160" s="229"/>
      <c r="C160" s="229"/>
      <c r="D160" s="229"/>
      <c r="E160" s="229"/>
      <c r="F160" s="229"/>
      <c r="G160" s="229"/>
      <c r="H160" s="229"/>
      <c r="I160" s="229"/>
      <c r="J160" s="229"/>
      <c r="K160" s="230"/>
    </row>
    <row r="161" spans="1:11" ht="18.75">
      <c r="A161" s="20"/>
      <c r="B161" s="18"/>
      <c r="C161" s="18"/>
      <c r="D161" s="18"/>
      <c r="E161" s="18"/>
      <c r="F161" s="18"/>
      <c r="G161" s="18"/>
      <c r="H161" s="18"/>
      <c r="I161" s="18"/>
      <c r="J161" s="18"/>
      <c r="K161" s="19"/>
    </row>
    <row r="162" spans="1:11" ht="13.5">
      <c r="A162" s="17"/>
      <c r="B162" s="18"/>
      <c r="C162" s="18"/>
      <c r="D162" s="18"/>
      <c r="E162" s="18"/>
      <c r="F162" s="18"/>
      <c r="G162" s="18"/>
      <c r="H162" s="18"/>
      <c r="I162" s="18"/>
      <c r="J162" s="18"/>
      <c r="K162" s="19"/>
    </row>
    <row r="163" spans="1:11" ht="13.5">
      <c r="A163" s="17" t="s">
        <v>45</v>
      </c>
      <c r="B163" s="18"/>
      <c r="C163" s="18"/>
      <c r="D163" s="18"/>
      <c r="E163" s="18"/>
      <c r="F163" s="18"/>
      <c r="G163" s="18"/>
      <c r="H163" s="18"/>
      <c r="I163" s="18"/>
      <c r="J163" s="18"/>
      <c r="K163" s="19"/>
    </row>
    <row r="164" spans="1:11" ht="30" customHeight="1">
      <c r="A164" s="97" t="s">
        <v>21</v>
      </c>
      <c r="B164" s="136" t="str">
        <f>CONCATENATE('★基礎情報入力'!D4,"　　",'★基礎情報入力'!D5)</f>
        <v>　　</v>
      </c>
      <c r="C164" s="137"/>
      <c r="D164" s="137"/>
      <c r="E164" s="137"/>
      <c r="F164" s="137"/>
      <c r="G164" s="137"/>
      <c r="H164" s="137"/>
      <c r="I164" s="137"/>
      <c r="J164" s="137"/>
      <c r="K164" s="190"/>
    </row>
    <row r="165" spans="1:11" ht="13.5">
      <c r="A165" s="17"/>
      <c r="B165" s="18"/>
      <c r="C165" s="18"/>
      <c r="D165" s="18"/>
      <c r="E165" s="18"/>
      <c r="F165" s="18"/>
      <c r="G165" s="18"/>
      <c r="H165" s="18"/>
      <c r="I165" s="18"/>
      <c r="J165" s="18"/>
      <c r="K165" s="19"/>
    </row>
    <row r="166" spans="1:11" ht="13.5">
      <c r="A166" s="17" t="s">
        <v>279</v>
      </c>
      <c r="B166" s="18"/>
      <c r="C166" s="18"/>
      <c r="D166" s="18"/>
      <c r="E166" s="18"/>
      <c r="F166" s="18"/>
      <c r="G166" s="18"/>
      <c r="H166" s="18"/>
      <c r="I166" s="18"/>
      <c r="J166" s="18"/>
      <c r="K166" s="19"/>
    </row>
    <row r="167" spans="1:11" ht="30" customHeight="1">
      <c r="A167" s="219"/>
      <c r="B167" s="220"/>
      <c r="C167" s="18" t="s">
        <v>25</v>
      </c>
      <c r="D167" s="18"/>
      <c r="E167" s="18"/>
      <c r="F167" s="18"/>
      <c r="G167" s="18"/>
      <c r="H167" s="18"/>
      <c r="I167" s="18"/>
      <c r="J167" s="18"/>
      <c r="K167" s="19"/>
    </row>
    <row r="168" spans="1:11" ht="13.5">
      <c r="A168" s="17"/>
      <c r="B168" s="18"/>
      <c r="C168" s="18"/>
      <c r="D168" s="18"/>
      <c r="E168" s="18"/>
      <c r="F168" s="18"/>
      <c r="G168" s="18"/>
      <c r="H168" s="18"/>
      <c r="I168" s="18"/>
      <c r="J168" s="18"/>
      <c r="K168" s="19"/>
    </row>
    <row r="169" spans="1:11" ht="13.5">
      <c r="A169" s="17" t="s">
        <v>23</v>
      </c>
      <c r="B169" s="18"/>
      <c r="C169" s="18"/>
      <c r="D169" s="18"/>
      <c r="E169" s="18"/>
      <c r="F169" s="18"/>
      <c r="G169" s="18"/>
      <c r="H169" s="18"/>
      <c r="I169" s="18"/>
      <c r="J169" s="18"/>
      <c r="K169" s="19"/>
    </row>
    <row r="170" spans="1:11" ht="30" customHeight="1">
      <c r="A170" s="98" t="s">
        <v>24</v>
      </c>
      <c r="B170" s="221">
        <f>'★基礎情報入力'!T50</f>
        <v>0</v>
      </c>
      <c r="C170" s="222"/>
      <c r="D170" s="222"/>
      <c r="E170" s="222"/>
      <c r="F170" s="222"/>
      <c r="G170" s="222"/>
      <c r="H170" s="222"/>
      <c r="I170" s="222"/>
      <c r="J170" s="222"/>
      <c r="K170" s="223"/>
    </row>
    <row r="171" spans="1:11" ht="24.75" customHeight="1">
      <c r="A171" s="146" t="s">
        <v>43</v>
      </c>
      <c r="B171" s="221">
        <f>'★基礎情報入力'!T51</f>
        <v>0</v>
      </c>
      <c r="C171" s="222"/>
      <c r="D171" s="222"/>
      <c r="E171" s="222"/>
      <c r="F171" s="222"/>
      <c r="G171" s="222"/>
      <c r="H171" s="222"/>
      <c r="I171" s="222"/>
      <c r="J171" s="222"/>
      <c r="K171" s="223"/>
    </row>
    <row r="172" spans="1:11" ht="39.75" customHeight="1">
      <c r="A172" s="224"/>
      <c r="B172" s="225">
        <f>CONCATENATE('★基礎情報入力'!T52,'★基礎情報入力'!T53,'★基礎情報入力'!T54)</f>
      </c>
      <c r="C172" s="226"/>
      <c r="D172" s="226"/>
      <c r="E172" s="226"/>
      <c r="F172" s="226"/>
      <c r="G172" s="226"/>
      <c r="H172" s="226"/>
      <c r="I172" s="226"/>
      <c r="J172" s="226"/>
      <c r="K172" s="227"/>
    </row>
    <row r="173" spans="1:11" ht="30" customHeight="1">
      <c r="A173" s="98" t="s">
        <v>26</v>
      </c>
      <c r="B173" s="207">
        <f>B172</f>
      </c>
      <c r="C173" s="208"/>
      <c r="D173" s="208"/>
      <c r="E173" s="208"/>
      <c r="F173" s="208"/>
      <c r="G173" s="208"/>
      <c r="H173" s="208"/>
      <c r="I173" s="208"/>
      <c r="J173" s="208"/>
      <c r="K173" s="209"/>
    </row>
    <row r="174" spans="1:11" ht="13.5">
      <c r="A174" s="17" t="s">
        <v>27</v>
      </c>
      <c r="B174" s="18"/>
      <c r="C174" s="18"/>
      <c r="D174" s="18"/>
      <c r="E174" s="18"/>
      <c r="F174" s="18"/>
      <c r="G174" s="18"/>
      <c r="H174" s="18"/>
      <c r="I174" s="18"/>
      <c r="J174" s="18"/>
      <c r="K174" s="19"/>
    </row>
    <row r="175" spans="1:11" ht="13.5">
      <c r="A175" s="17"/>
      <c r="B175" s="18"/>
      <c r="C175" s="18"/>
      <c r="D175" s="18"/>
      <c r="E175" s="18"/>
      <c r="F175" s="18"/>
      <c r="G175" s="18"/>
      <c r="H175" s="18"/>
      <c r="I175" s="18"/>
      <c r="J175" s="18"/>
      <c r="K175" s="19"/>
    </row>
    <row r="176" spans="1:11" ht="39.75" customHeight="1">
      <c r="A176" s="98" t="s">
        <v>28</v>
      </c>
      <c r="B176" s="210"/>
      <c r="C176" s="211"/>
      <c r="D176" s="211"/>
      <c r="E176" s="211"/>
      <c r="F176" s="211"/>
      <c r="G176" s="211"/>
      <c r="H176" s="211"/>
      <c r="I176" s="211"/>
      <c r="J176" s="211"/>
      <c r="K176" s="212"/>
    </row>
    <row r="177" spans="1:11" ht="30" customHeight="1">
      <c r="A177" s="8" t="s">
        <v>29</v>
      </c>
      <c r="B177" s="213" t="s">
        <v>46</v>
      </c>
      <c r="C177" s="214"/>
      <c r="D177" s="214"/>
      <c r="E177" s="214"/>
      <c r="F177" s="99" t="s">
        <v>49</v>
      </c>
      <c r="G177" s="100"/>
      <c r="H177" s="99" t="s">
        <v>47</v>
      </c>
      <c r="I177" s="100"/>
      <c r="J177" s="10" t="s">
        <v>48</v>
      </c>
      <c r="K177" s="11"/>
    </row>
    <row r="178" spans="1:11" ht="30" customHeight="1">
      <c r="A178" s="8" t="s">
        <v>30</v>
      </c>
      <c r="B178" s="215">
        <f>'★基礎情報入力'!T55</f>
        <v>0</v>
      </c>
      <c r="C178" s="216"/>
      <c r="D178" s="9" t="s">
        <v>31</v>
      </c>
      <c r="E178" s="9"/>
      <c r="F178" s="9"/>
      <c r="G178" s="9"/>
      <c r="H178" s="9"/>
      <c r="I178" s="9"/>
      <c r="J178" s="9"/>
      <c r="K178" s="6"/>
    </row>
    <row r="179" spans="1:11" ht="30" customHeight="1">
      <c r="A179" s="97" t="s">
        <v>44</v>
      </c>
      <c r="B179" s="217" t="s">
        <v>53</v>
      </c>
      <c r="C179" s="218"/>
      <c r="D179" s="9" t="s">
        <v>32</v>
      </c>
      <c r="E179" s="9"/>
      <c r="F179" s="9"/>
      <c r="G179" s="9"/>
      <c r="H179" s="9"/>
      <c r="I179" s="9"/>
      <c r="J179" s="9"/>
      <c r="K179" s="6"/>
    </row>
    <row r="180" spans="1:11" ht="13.5">
      <c r="A180" s="17"/>
      <c r="B180" s="18"/>
      <c r="C180" s="18"/>
      <c r="D180" s="18"/>
      <c r="E180" s="18"/>
      <c r="F180" s="18"/>
      <c r="G180" s="18"/>
      <c r="H180" s="18"/>
      <c r="I180" s="18"/>
      <c r="J180" s="18"/>
      <c r="K180" s="19"/>
    </row>
    <row r="181" spans="1:11" ht="13.5">
      <c r="A181" s="17" t="s">
        <v>33</v>
      </c>
      <c r="B181" s="18"/>
      <c r="C181" s="18"/>
      <c r="D181" s="18"/>
      <c r="E181" s="18"/>
      <c r="F181" s="18"/>
      <c r="G181" s="18"/>
      <c r="H181" s="18"/>
      <c r="I181" s="18"/>
      <c r="J181" s="18"/>
      <c r="K181" s="19"/>
    </row>
    <row r="182" spans="1:11" ht="19.5" customHeight="1">
      <c r="A182" s="182" t="s">
        <v>34</v>
      </c>
      <c r="B182" s="182"/>
      <c r="C182" s="182"/>
      <c r="D182" s="182"/>
      <c r="E182" s="182" t="s">
        <v>51</v>
      </c>
      <c r="F182" s="182"/>
      <c r="G182" s="182"/>
      <c r="H182" s="182"/>
      <c r="I182" s="182" t="s">
        <v>52</v>
      </c>
      <c r="J182" s="182"/>
      <c r="K182" s="182"/>
    </row>
    <row r="183" spans="1:11" ht="30" customHeight="1">
      <c r="A183" s="202" t="s">
        <v>216</v>
      </c>
      <c r="B183" s="202"/>
      <c r="C183" s="202"/>
      <c r="D183" s="202"/>
      <c r="E183" s="203">
        <f>'様式3-3 ｲ（改修・要緊急安全確認）'!D16</f>
        <v>0</v>
      </c>
      <c r="F183" s="204"/>
      <c r="G183" s="205"/>
      <c r="H183" s="13" t="s">
        <v>50</v>
      </c>
      <c r="I183" s="206"/>
      <c r="J183" s="206"/>
      <c r="K183" s="206"/>
    </row>
    <row r="184" spans="1:11" ht="30" customHeight="1">
      <c r="A184" s="202" t="s">
        <v>217</v>
      </c>
      <c r="B184" s="202"/>
      <c r="C184" s="202"/>
      <c r="D184" s="202"/>
      <c r="E184" s="203">
        <f>'様式3-3 ｲ（改修・要緊急安全確認）'!C16</f>
        <v>0</v>
      </c>
      <c r="F184" s="204"/>
      <c r="G184" s="205"/>
      <c r="H184" s="13" t="s">
        <v>50</v>
      </c>
      <c r="I184" s="206"/>
      <c r="J184" s="206"/>
      <c r="K184" s="206"/>
    </row>
    <row r="185" spans="1:11" ht="30" customHeight="1">
      <c r="A185" s="202" t="s">
        <v>110</v>
      </c>
      <c r="B185" s="202"/>
      <c r="C185" s="202"/>
      <c r="D185" s="202"/>
      <c r="E185" s="203">
        <f>'様式3-3 ｲ（改修・要緊急安全確認）'!F16</f>
        <v>0</v>
      </c>
      <c r="F185" s="204"/>
      <c r="G185" s="205"/>
      <c r="H185" s="13" t="s">
        <v>50</v>
      </c>
      <c r="I185" s="206"/>
      <c r="J185" s="206"/>
      <c r="K185" s="206"/>
    </row>
    <row r="186" spans="1:11" ht="30" customHeight="1">
      <c r="A186" s="202" t="s">
        <v>37</v>
      </c>
      <c r="B186" s="202"/>
      <c r="C186" s="202"/>
      <c r="D186" s="202"/>
      <c r="E186" s="203">
        <f>'様式3-3 ｲ（改修・要緊急安全確認）'!V16</f>
        <v>0</v>
      </c>
      <c r="F186" s="204"/>
      <c r="G186" s="205"/>
      <c r="H186" s="13" t="s">
        <v>50</v>
      </c>
      <c r="I186" s="206"/>
      <c r="J186" s="206"/>
      <c r="K186" s="206"/>
    </row>
    <row r="187" spans="1:11" ht="13.5">
      <c r="A187" s="17" t="s">
        <v>38</v>
      </c>
      <c r="B187" s="18"/>
      <c r="C187" s="18"/>
      <c r="D187" s="18"/>
      <c r="E187" s="18"/>
      <c r="F187" s="18"/>
      <c r="G187" s="18"/>
      <c r="H187" s="18"/>
      <c r="I187" s="18"/>
      <c r="J187" s="18"/>
      <c r="K187" s="19"/>
    </row>
    <row r="188" spans="1:11" ht="13.5">
      <c r="A188" s="17"/>
      <c r="B188" s="18"/>
      <c r="C188" s="18"/>
      <c r="D188" s="18"/>
      <c r="E188" s="18"/>
      <c r="F188" s="18"/>
      <c r="G188" s="18"/>
      <c r="H188" s="18"/>
      <c r="I188" s="18"/>
      <c r="J188" s="18"/>
      <c r="K188" s="19"/>
    </row>
    <row r="189" spans="1:11" ht="13.5">
      <c r="A189" s="103" t="s">
        <v>215</v>
      </c>
      <c r="B189" s="104"/>
      <c r="C189" s="104"/>
      <c r="D189" s="104"/>
      <c r="E189" s="104"/>
      <c r="F189" s="104"/>
      <c r="G189" s="104"/>
      <c r="H189" s="104"/>
      <c r="I189" s="104"/>
      <c r="J189" s="104"/>
      <c r="K189" s="19"/>
    </row>
    <row r="190" spans="1:11" ht="19.5" customHeight="1">
      <c r="A190" s="245" t="s">
        <v>40</v>
      </c>
      <c r="B190" s="246"/>
      <c r="C190" s="246"/>
      <c r="D190" s="247"/>
      <c r="E190" s="242" t="s">
        <v>285</v>
      </c>
      <c r="F190" s="243"/>
      <c r="G190" s="243"/>
      <c r="H190" s="243"/>
      <c r="I190" s="243"/>
      <c r="J190" s="244"/>
      <c r="K190" s="19"/>
    </row>
    <row r="191" spans="1:11" ht="19.5" customHeight="1">
      <c r="A191" s="105" t="s">
        <v>214</v>
      </c>
      <c r="B191" s="106"/>
      <c r="C191" s="106"/>
      <c r="D191" s="107"/>
      <c r="E191" s="242" t="s">
        <v>274</v>
      </c>
      <c r="F191" s="243"/>
      <c r="G191" s="243"/>
      <c r="H191" s="243"/>
      <c r="I191" s="243"/>
      <c r="J191" s="244"/>
      <c r="K191" s="19"/>
    </row>
    <row r="192" spans="1:11" ht="30" customHeight="1">
      <c r="A192" s="239" t="s">
        <v>272</v>
      </c>
      <c r="B192" s="240"/>
      <c r="C192" s="240"/>
      <c r="D192" s="241"/>
      <c r="E192" s="242" t="s">
        <v>274</v>
      </c>
      <c r="F192" s="243"/>
      <c r="G192" s="243"/>
      <c r="H192" s="243"/>
      <c r="I192" s="243"/>
      <c r="J192" s="244"/>
      <c r="K192" s="135"/>
    </row>
    <row r="193" spans="1:11" ht="13.5">
      <c r="A193" s="21"/>
      <c r="B193" s="22"/>
      <c r="C193" s="22"/>
      <c r="D193" s="22"/>
      <c r="E193" s="22"/>
      <c r="F193" s="22"/>
      <c r="G193" s="22"/>
      <c r="H193" s="22"/>
      <c r="I193" s="22"/>
      <c r="J193" s="22"/>
      <c r="K193" s="23"/>
    </row>
    <row r="194" spans="1:11" ht="13.5">
      <c r="A194" s="17"/>
      <c r="B194" s="18"/>
      <c r="C194" s="18"/>
      <c r="D194" s="18"/>
      <c r="E194" s="18"/>
      <c r="F194" s="18"/>
      <c r="G194" s="18"/>
      <c r="H194" s="18"/>
      <c r="I194" s="18"/>
      <c r="J194" s="18"/>
      <c r="K194" s="19"/>
    </row>
    <row r="195" spans="1:11" ht="13.5">
      <c r="A195" s="14" t="s">
        <v>218</v>
      </c>
      <c r="B195" s="15"/>
      <c r="C195" s="15"/>
      <c r="D195" s="15"/>
      <c r="E195" s="15"/>
      <c r="F195" s="15"/>
      <c r="G195" s="15"/>
      <c r="H195" s="15"/>
      <c r="I195" s="15"/>
      <c r="J195" s="15"/>
      <c r="K195" s="16"/>
    </row>
    <row r="196" spans="1:11" ht="13.5">
      <c r="A196" s="17"/>
      <c r="B196" s="18"/>
      <c r="C196" s="18"/>
      <c r="D196" s="18"/>
      <c r="E196" s="18"/>
      <c r="F196" s="18"/>
      <c r="G196" s="18"/>
      <c r="H196" s="18"/>
      <c r="I196" s="18"/>
      <c r="J196" s="18"/>
      <c r="K196" s="19"/>
    </row>
    <row r="197" spans="1:11" ht="13.5">
      <c r="A197" s="17"/>
      <c r="B197" s="18"/>
      <c r="C197" s="18"/>
      <c r="D197" s="18"/>
      <c r="E197" s="18"/>
      <c r="F197" s="18"/>
      <c r="G197" s="18"/>
      <c r="H197" s="18"/>
      <c r="I197" s="18"/>
      <c r="J197" s="18"/>
      <c r="K197" s="19"/>
    </row>
    <row r="198" spans="1:11" ht="13.5">
      <c r="A198" s="17"/>
      <c r="B198" s="18"/>
      <c r="C198" s="18"/>
      <c r="D198" s="18"/>
      <c r="E198" s="18"/>
      <c r="F198" s="18"/>
      <c r="G198" s="18"/>
      <c r="H198" s="18"/>
      <c r="I198" s="18"/>
      <c r="J198" s="18"/>
      <c r="K198" s="19"/>
    </row>
    <row r="199" spans="1:11" ht="18.75">
      <c r="A199" s="228" t="s">
        <v>20</v>
      </c>
      <c r="B199" s="229"/>
      <c r="C199" s="229"/>
      <c r="D199" s="229"/>
      <c r="E199" s="229"/>
      <c r="F199" s="229"/>
      <c r="G199" s="229"/>
      <c r="H199" s="229"/>
      <c r="I199" s="229"/>
      <c r="J199" s="229"/>
      <c r="K199" s="230"/>
    </row>
    <row r="200" spans="1:11" ht="18.75">
      <c r="A200" s="20"/>
      <c r="B200" s="18"/>
      <c r="C200" s="18"/>
      <c r="D200" s="18"/>
      <c r="E200" s="18"/>
      <c r="F200" s="18"/>
      <c r="G200" s="18"/>
      <c r="H200" s="18"/>
      <c r="I200" s="18"/>
      <c r="J200" s="18"/>
      <c r="K200" s="19"/>
    </row>
    <row r="201" spans="1:11" ht="13.5">
      <c r="A201" s="17"/>
      <c r="B201" s="18"/>
      <c r="C201" s="18"/>
      <c r="D201" s="18"/>
      <c r="E201" s="18"/>
      <c r="F201" s="18"/>
      <c r="G201" s="18"/>
      <c r="H201" s="18"/>
      <c r="I201" s="18"/>
      <c r="J201" s="18"/>
      <c r="K201" s="19"/>
    </row>
    <row r="202" spans="1:11" ht="13.5">
      <c r="A202" s="17" t="s">
        <v>45</v>
      </c>
      <c r="B202" s="18"/>
      <c r="C202" s="18"/>
      <c r="D202" s="18"/>
      <c r="E202" s="18"/>
      <c r="F202" s="18"/>
      <c r="G202" s="18"/>
      <c r="H202" s="18"/>
      <c r="I202" s="18"/>
      <c r="J202" s="18"/>
      <c r="K202" s="19"/>
    </row>
    <row r="203" spans="1:11" ht="30" customHeight="1">
      <c r="A203" s="97" t="s">
        <v>21</v>
      </c>
      <c r="B203" s="136" t="str">
        <f>CONCATENATE('★基礎情報入力'!D4,"　　",'★基礎情報入力'!D5)</f>
        <v>　　</v>
      </c>
      <c r="C203" s="137"/>
      <c r="D203" s="137"/>
      <c r="E203" s="137"/>
      <c r="F203" s="137"/>
      <c r="G203" s="137"/>
      <c r="H203" s="137"/>
      <c r="I203" s="137"/>
      <c r="J203" s="137"/>
      <c r="K203" s="190"/>
    </row>
    <row r="204" spans="1:11" ht="13.5">
      <c r="A204" s="17"/>
      <c r="B204" s="18"/>
      <c r="C204" s="18"/>
      <c r="D204" s="18"/>
      <c r="E204" s="18"/>
      <c r="F204" s="18"/>
      <c r="G204" s="18"/>
      <c r="H204" s="18"/>
      <c r="I204" s="18"/>
      <c r="J204" s="18"/>
      <c r="K204" s="19"/>
    </row>
    <row r="205" spans="1:11" ht="13.5">
      <c r="A205" s="17" t="s">
        <v>279</v>
      </c>
      <c r="B205" s="18"/>
      <c r="C205" s="18"/>
      <c r="D205" s="18"/>
      <c r="E205" s="18"/>
      <c r="F205" s="18"/>
      <c r="G205" s="18"/>
      <c r="H205" s="18"/>
      <c r="I205" s="18"/>
      <c r="J205" s="18"/>
      <c r="K205" s="19"/>
    </row>
    <row r="206" spans="1:11" ht="30" customHeight="1">
      <c r="A206" s="219"/>
      <c r="B206" s="220"/>
      <c r="C206" s="18" t="s">
        <v>25</v>
      </c>
      <c r="D206" s="18"/>
      <c r="E206" s="18"/>
      <c r="F206" s="18"/>
      <c r="G206" s="18"/>
      <c r="H206" s="18"/>
      <c r="I206" s="18"/>
      <c r="J206" s="18"/>
      <c r="K206" s="19"/>
    </row>
    <row r="207" spans="1:11" ht="13.5">
      <c r="A207" s="17"/>
      <c r="B207" s="18"/>
      <c r="C207" s="18"/>
      <c r="D207" s="18"/>
      <c r="E207" s="18"/>
      <c r="F207" s="18"/>
      <c r="G207" s="18"/>
      <c r="H207" s="18"/>
      <c r="I207" s="18"/>
      <c r="J207" s="18"/>
      <c r="K207" s="19"/>
    </row>
    <row r="208" spans="1:11" ht="13.5">
      <c r="A208" s="17" t="s">
        <v>23</v>
      </c>
      <c r="B208" s="18"/>
      <c r="C208" s="18"/>
      <c r="D208" s="18"/>
      <c r="E208" s="18"/>
      <c r="F208" s="18"/>
      <c r="G208" s="18"/>
      <c r="H208" s="18"/>
      <c r="I208" s="18"/>
      <c r="J208" s="18"/>
      <c r="K208" s="19"/>
    </row>
    <row r="209" spans="1:11" ht="30" customHeight="1">
      <c r="A209" s="98" t="s">
        <v>24</v>
      </c>
      <c r="B209" s="221">
        <f>'★基礎情報入力'!T60</f>
        <v>0</v>
      </c>
      <c r="C209" s="222"/>
      <c r="D209" s="222"/>
      <c r="E209" s="222"/>
      <c r="F209" s="222"/>
      <c r="G209" s="222"/>
      <c r="H209" s="222"/>
      <c r="I209" s="222"/>
      <c r="J209" s="222"/>
      <c r="K209" s="223"/>
    </row>
    <row r="210" spans="1:11" ht="24.75" customHeight="1">
      <c r="A210" s="146" t="s">
        <v>43</v>
      </c>
      <c r="B210" s="221">
        <f>'★基礎情報入力'!T61</f>
        <v>0</v>
      </c>
      <c r="C210" s="222"/>
      <c r="D210" s="222"/>
      <c r="E210" s="222"/>
      <c r="F210" s="222"/>
      <c r="G210" s="222"/>
      <c r="H210" s="222"/>
      <c r="I210" s="222"/>
      <c r="J210" s="222"/>
      <c r="K210" s="223"/>
    </row>
    <row r="211" spans="1:11" ht="39.75" customHeight="1">
      <c r="A211" s="224"/>
      <c r="B211" s="225">
        <f>CONCATENATE('★基礎情報入力'!T62,'★基礎情報入力'!T63,'★基礎情報入力'!T64)</f>
      </c>
      <c r="C211" s="226"/>
      <c r="D211" s="226"/>
      <c r="E211" s="226"/>
      <c r="F211" s="226"/>
      <c r="G211" s="226"/>
      <c r="H211" s="226"/>
      <c r="I211" s="226"/>
      <c r="J211" s="226"/>
      <c r="K211" s="227"/>
    </row>
    <row r="212" spans="1:11" ht="30" customHeight="1">
      <c r="A212" s="98" t="s">
        <v>26</v>
      </c>
      <c r="B212" s="207">
        <f>B211</f>
      </c>
      <c r="C212" s="208"/>
      <c r="D212" s="208"/>
      <c r="E212" s="208"/>
      <c r="F212" s="208"/>
      <c r="G212" s="208"/>
      <c r="H212" s="208"/>
      <c r="I212" s="208"/>
      <c r="J212" s="208"/>
      <c r="K212" s="209"/>
    </row>
    <row r="213" spans="1:11" ht="13.5">
      <c r="A213" s="17" t="s">
        <v>27</v>
      </c>
      <c r="B213" s="18"/>
      <c r="C213" s="18"/>
      <c r="D213" s="18"/>
      <c r="E213" s="18"/>
      <c r="F213" s="18"/>
      <c r="G213" s="18"/>
      <c r="H213" s="18"/>
      <c r="I213" s="18"/>
      <c r="J213" s="18"/>
      <c r="K213" s="19"/>
    </row>
    <row r="214" spans="1:11" ht="13.5">
      <c r="A214" s="17"/>
      <c r="B214" s="18"/>
      <c r="C214" s="18"/>
      <c r="D214" s="18"/>
      <c r="E214" s="18"/>
      <c r="F214" s="18"/>
      <c r="G214" s="18"/>
      <c r="H214" s="18"/>
      <c r="I214" s="18"/>
      <c r="J214" s="18"/>
      <c r="K214" s="19"/>
    </row>
    <row r="215" spans="1:11" ht="39.75" customHeight="1">
      <c r="A215" s="98" t="s">
        <v>28</v>
      </c>
      <c r="B215" s="210"/>
      <c r="C215" s="211"/>
      <c r="D215" s="211"/>
      <c r="E215" s="211"/>
      <c r="F215" s="211"/>
      <c r="G215" s="211"/>
      <c r="H215" s="211"/>
      <c r="I215" s="211"/>
      <c r="J215" s="211"/>
      <c r="K215" s="212"/>
    </row>
    <row r="216" spans="1:11" ht="30" customHeight="1">
      <c r="A216" s="8" t="s">
        <v>29</v>
      </c>
      <c r="B216" s="213" t="s">
        <v>46</v>
      </c>
      <c r="C216" s="214"/>
      <c r="D216" s="214"/>
      <c r="E216" s="214"/>
      <c r="F216" s="99" t="s">
        <v>49</v>
      </c>
      <c r="G216" s="100"/>
      <c r="H216" s="99" t="s">
        <v>47</v>
      </c>
      <c r="I216" s="100"/>
      <c r="J216" s="10" t="s">
        <v>48</v>
      </c>
      <c r="K216" s="11"/>
    </row>
    <row r="217" spans="1:11" ht="30" customHeight="1">
      <c r="A217" s="8" t="s">
        <v>30</v>
      </c>
      <c r="B217" s="215">
        <f>'★基礎情報入力'!T65</f>
        <v>0</v>
      </c>
      <c r="C217" s="216"/>
      <c r="D217" s="9" t="s">
        <v>31</v>
      </c>
      <c r="E217" s="9"/>
      <c r="F217" s="9"/>
      <c r="G217" s="9"/>
      <c r="H217" s="9"/>
      <c r="I217" s="9"/>
      <c r="J217" s="9"/>
      <c r="K217" s="6"/>
    </row>
    <row r="218" spans="1:11" ht="30" customHeight="1">
      <c r="A218" s="97" t="s">
        <v>44</v>
      </c>
      <c r="B218" s="217" t="s">
        <v>53</v>
      </c>
      <c r="C218" s="218"/>
      <c r="D218" s="9" t="s">
        <v>32</v>
      </c>
      <c r="E218" s="9"/>
      <c r="F218" s="9"/>
      <c r="G218" s="9"/>
      <c r="H218" s="9"/>
      <c r="I218" s="9"/>
      <c r="J218" s="9"/>
      <c r="K218" s="6"/>
    </row>
    <row r="219" spans="1:11" ht="13.5">
      <c r="A219" s="17"/>
      <c r="B219" s="18"/>
      <c r="C219" s="18"/>
      <c r="D219" s="18"/>
      <c r="E219" s="18"/>
      <c r="F219" s="18"/>
      <c r="G219" s="18"/>
      <c r="H219" s="18"/>
      <c r="I219" s="18"/>
      <c r="J219" s="18"/>
      <c r="K219" s="19"/>
    </row>
    <row r="220" spans="1:11" ht="13.5">
      <c r="A220" s="17" t="s">
        <v>33</v>
      </c>
      <c r="B220" s="18"/>
      <c r="C220" s="18"/>
      <c r="D220" s="18"/>
      <c r="E220" s="18"/>
      <c r="F220" s="18"/>
      <c r="G220" s="18"/>
      <c r="H220" s="18"/>
      <c r="I220" s="18"/>
      <c r="J220" s="18"/>
      <c r="K220" s="19"/>
    </row>
    <row r="221" spans="1:11" ht="19.5" customHeight="1">
      <c r="A221" s="182" t="s">
        <v>34</v>
      </c>
      <c r="B221" s="182"/>
      <c r="C221" s="182"/>
      <c r="D221" s="182"/>
      <c r="E221" s="182" t="s">
        <v>51</v>
      </c>
      <c r="F221" s="182"/>
      <c r="G221" s="182"/>
      <c r="H221" s="182"/>
      <c r="I221" s="182" t="s">
        <v>52</v>
      </c>
      <c r="J221" s="182"/>
      <c r="K221" s="182"/>
    </row>
    <row r="222" spans="1:11" ht="30" customHeight="1">
      <c r="A222" s="202" t="s">
        <v>216</v>
      </c>
      <c r="B222" s="202"/>
      <c r="C222" s="202"/>
      <c r="D222" s="202"/>
      <c r="E222" s="203">
        <f>'様式3-3 ｲ（改修・要緊急安全確認）'!D18</f>
        <v>0</v>
      </c>
      <c r="F222" s="204"/>
      <c r="G222" s="205"/>
      <c r="H222" s="13" t="s">
        <v>50</v>
      </c>
      <c r="I222" s="206"/>
      <c r="J222" s="206"/>
      <c r="K222" s="206"/>
    </row>
    <row r="223" spans="1:11" ht="30" customHeight="1">
      <c r="A223" s="202" t="s">
        <v>217</v>
      </c>
      <c r="B223" s="202"/>
      <c r="C223" s="202"/>
      <c r="D223" s="202"/>
      <c r="E223" s="203">
        <f>'様式3-3 ｲ（改修・要緊急安全確認）'!C18</f>
        <v>0</v>
      </c>
      <c r="F223" s="204"/>
      <c r="G223" s="205"/>
      <c r="H223" s="13" t="s">
        <v>50</v>
      </c>
      <c r="I223" s="206"/>
      <c r="J223" s="206"/>
      <c r="K223" s="206"/>
    </row>
    <row r="224" spans="1:11" ht="30" customHeight="1">
      <c r="A224" s="202" t="s">
        <v>110</v>
      </c>
      <c r="B224" s="202"/>
      <c r="C224" s="202"/>
      <c r="D224" s="202"/>
      <c r="E224" s="203">
        <f>'様式3-3 ｲ（改修・要緊急安全確認）'!F18</f>
        <v>0</v>
      </c>
      <c r="F224" s="204"/>
      <c r="G224" s="205"/>
      <c r="H224" s="13" t="s">
        <v>50</v>
      </c>
      <c r="I224" s="206"/>
      <c r="J224" s="206"/>
      <c r="K224" s="206"/>
    </row>
    <row r="225" spans="1:11" ht="30" customHeight="1">
      <c r="A225" s="202" t="s">
        <v>37</v>
      </c>
      <c r="B225" s="202"/>
      <c r="C225" s="202"/>
      <c r="D225" s="202"/>
      <c r="E225" s="203">
        <f>'様式3-3 ｲ（改修・要緊急安全確認）'!V18</f>
        <v>0</v>
      </c>
      <c r="F225" s="204"/>
      <c r="G225" s="205"/>
      <c r="H225" s="13" t="s">
        <v>50</v>
      </c>
      <c r="I225" s="206"/>
      <c r="J225" s="206"/>
      <c r="K225" s="206"/>
    </row>
    <row r="226" spans="1:11" ht="13.5">
      <c r="A226" s="17" t="s">
        <v>38</v>
      </c>
      <c r="B226" s="18"/>
      <c r="C226" s="18"/>
      <c r="D226" s="18"/>
      <c r="E226" s="18"/>
      <c r="F226" s="18"/>
      <c r="G226" s="18"/>
      <c r="H226" s="18"/>
      <c r="I226" s="18"/>
      <c r="J226" s="18"/>
      <c r="K226" s="19"/>
    </row>
    <row r="227" spans="1:11" ht="13.5">
      <c r="A227" s="17"/>
      <c r="B227" s="18"/>
      <c r="C227" s="18"/>
      <c r="D227" s="18"/>
      <c r="E227" s="18"/>
      <c r="F227" s="18"/>
      <c r="G227" s="18"/>
      <c r="H227" s="18"/>
      <c r="I227" s="18"/>
      <c r="J227" s="18"/>
      <c r="K227" s="19"/>
    </row>
    <row r="228" spans="1:11" ht="13.5">
      <c r="A228" s="103" t="s">
        <v>215</v>
      </c>
      <c r="B228" s="104"/>
      <c r="C228" s="104"/>
      <c r="D228" s="104"/>
      <c r="E228" s="104"/>
      <c r="F228" s="104"/>
      <c r="G228" s="104"/>
      <c r="H228" s="104"/>
      <c r="I228" s="104"/>
      <c r="J228" s="104"/>
      <c r="K228" s="19"/>
    </row>
    <row r="229" spans="1:11" ht="19.5" customHeight="1">
      <c r="A229" s="245" t="s">
        <v>40</v>
      </c>
      <c r="B229" s="246"/>
      <c r="C229" s="246"/>
      <c r="D229" s="247"/>
      <c r="E229" s="242" t="s">
        <v>285</v>
      </c>
      <c r="F229" s="243"/>
      <c r="G229" s="243"/>
      <c r="H229" s="243"/>
      <c r="I229" s="243"/>
      <c r="J229" s="244"/>
      <c r="K229" s="19"/>
    </row>
    <row r="230" spans="1:11" ht="19.5" customHeight="1">
      <c r="A230" s="105" t="s">
        <v>214</v>
      </c>
      <c r="B230" s="106"/>
      <c r="C230" s="106"/>
      <c r="D230" s="107"/>
      <c r="E230" s="242" t="s">
        <v>274</v>
      </c>
      <c r="F230" s="243"/>
      <c r="G230" s="243"/>
      <c r="H230" s="243"/>
      <c r="I230" s="243"/>
      <c r="J230" s="244"/>
      <c r="K230" s="19"/>
    </row>
    <row r="231" spans="1:11" ht="30" customHeight="1">
      <c r="A231" s="239" t="s">
        <v>272</v>
      </c>
      <c r="B231" s="240"/>
      <c r="C231" s="240"/>
      <c r="D231" s="241"/>
      <c r="E231" s="242" t="s">
        <v>274</v>
      </c>
      <c r="F231" s="243"/>
      <c r="G231" s="243"/>
      <c r="H231" s="243"/>
      <c r="I231" s="243"/>
      <c r="J231" s="244"/>
      <c r="K231" s="135"/>
    </row>
    <row r="232" spans="1:11" ht="13.5">
      <c r="A232" s="21"/>
      <c r="B232" s="22"/>
      <c r="C232" s="22"/>
      <c r="D232" s="22"/>
      <c r="E232" s="22"/>
      <c r="F232" s="22"/>
      <c r="G232" s="22"/>
      <c r="H232" s="22"/>
      <c r="I232" s="22"/>
      <c r="J232" s="22"/>
      <c r="K232" s="23"/>
    </row>
    <row r="234" spans="1:11" ht="13.5">
      <c r="A234" s="14" t="s">
        <v>218</v>
      </c>
      <c r="B234" s="15"/>
      <c r="C234" s="15"/>
      <c r="D234" s="15"/>
      <c r="E234" s="15"/>
      <c r="F234" s="15"/>
      <c r="G234" s="15"/>
      <c r="H234" s="15"/>
      <c r="I234" s="15"/>
      <c r="J234" s="15"/>
      <c r="K234" s="16"/>
    </row>
    <row r="235" spans="1:11" ht="13.5">
      <c r="A235" s="17"/>
      <c r="B235" s="18"/>
      <c r="C235" s="18"/>
      <c r="D235" s="18"/>
      <c r="E235" s="18"/>
      <c r="F235" s="18"/>
      <c r="G235" s="18"/>
      <c r="H235" s="18"/>
      <c r="I235" s="18"/>
      <c r="J235" s="18"/>
      <c r="K235" s="19"/>
    </row>
    <row r="236" spans="1:11" ht="13.5">
      <c r="A236" s="17"/>
      <c r="B236" s="18"/>
      <c r="C236" s="18"/>
      <c r="D236" s="18"/>
      <c r="E236" s="18"/>
      <c r="F236" s="18"/>
      <c r="G236" s="18"/>
      <c r="H236" s="18"/>
      <c r="I236" s="18"/>
      <c r="J236" s="18"/>
      <c r="K236" s="19"/>
    </row>
    <row r="237" spans="1:11" ht="13.5">
      <c r="A237" s="17"/>
      <c r="B237" s="18"/>
      <c r="C237" s="18"/>
      <c r="D237" s="18"/>
      <c r="E237" s="18"/>
      <c r="F237" s="18"/>
      <c r="G237" s="18"/>
      <c r="H237" s="18"/>
      <c r="I237" s="18"/>
      <c r="J237" s="18"/>
      <c r="K237" s="19"/>
    </row>
    <row r="238" spans="1:11" ht="18.75">
      <c r="A238" s="228" t="s">
        <v>20</v>
      </c>
      <c r="B238" s="229"/>
      <c r="C238" s="229"/>
      <c r="D238" s="229"/>
      <c r="E238" s="229"/>
      <c r="F238" s="229"/>
      <c r="G238" s="229"/>
      <c r="H238" s="229"/>
      <c r="I238" s="229"/>
      <c r="J238" s="229"/>
      <c r="K238" s="230"/>
    </row>
    <row r="239" spans="1:11" ht="18.75">
      <c r="A239" s="20"/>
      <c r="B239" s="18"/>
      <c r="C239" s="18"/>
      <c r="D239" s="18"/>
      <c r="E239" s="18"/>
      <c r="F239" s="18"/>
      <c r="G239" s="18"/>
      <c r="H239" s="18"/>
      <c r="I239" s="18"/>
      <c r="J239" s="18"/>
      <c r="K239" s="19"/>
    </row>
    <row r="240" spans="1:11" ht="13.5">
      <c r="A240" s="17"/>
      <c r="B240" s="18"/>
      <c r="C240" s="18"/>
      <c r="D240" s="18"/>
      <c r="E240" s="18"/>
      <c r="F240" s="18"/>
      <c r="G240" s="18"/>
      <c r="H240" s="18"/>
      <c r="I240" s="18"/>
      <c r="J240" s="18"/>
      <c r="K240" s="19"/>
    </row>
    <row r="241" spans="1:11" ht="13.5">
      <c r="A241" s="17" t="s">
        <v>45</v>
      </c>
      <c r="B241" s="18"/>
      <c r="C241" s="18"/>
      <c r="D241" s="18"/>
      <c r="E241" s="18"/>
      <c r="F241" s="18"/>
      <c r="G241" s="18"/>
      <c r="H241" s="18"/>
      <c r="I241" s="18"/>
      <c r="J241" s="18"/>
      <c r="K241" s="19"/>
    </row>
    <row r="242" spans="1:11" ht="30" customHeight="1">
      <c r="A242" s="97" t="s">
        <v>21</v>
      </c>
      <c r="B242" s="136" t="str">
        <f>CONCATENATE('★基礎情報入力'!D4,"　　",'★基礎情報入力'!D5)</f>
        <v>　　</v>
      </c>
      <c r="C242" s="137"/>
      <c r="D242" s="137"/>
      <c r="E242" s="137"/>
      <c r="F242" s="137"/>
      <c r="G242" s="137"/>
      <c r="H242" s="137"/>
      <c r="I242" s="137"/>
      <c r="J242" s="137"/>
      <c r="K242" s="190"/>
    </row>
    <row r="243" spans="1:11" ht="13.5">
      <c r="A243" s="17"/>
      <c r="B243" s="18"/>
      <c r="C243" s="18"/>
      <c r="D243" s="18"/>
      <c r="E243" s="18"/>
      <c r="F243" s="18"/>
      <c r="G243" s="18"/>
      <c r="H243" s="18"/>
      <c r="I243" s="18"/>
      <c r="J243" s="18"/>
      <c r="K243" s="19"/>
    </row>
    <row r="244" spans="1:11" ht="13.5">
      <c r="A244" s="17" t="s">
        <v>279</v>
      </c>
      <c r="B244" s="18"/>
      <c r="C244" s="18"/>
      <c r="D244" s="18"/>
      <c r="E244" s="18"/>
      <c r="F244" s="18"/>
      <c r="G244" s="18"/>
      <c r="H244" s="18"/>
      <c r="I244" s="18"/>
      <c r="J244" s="18"/>
      <c r="K244" s="19"/>
    </row>
    <row r="245" spans="1:11" ht="30" customHeight="1">
      <c r="A245" s="219"/>
      <c r="B245" s="220"/>
      <c r="C245" s="18" t="s">
        <v>25</v>
      </c>
      <c r="D245" s="18"/>
      <c r="E245" s="18"/>
      <c r="F245" s="18"/>
      <c r="G245" s="18"/>
      <c r="H245" s="18"/>
      <c r="I245" s="18"/>
      <c r="J245" s="18"/>
      <c r="K245" s="19"/>
    </row>
    <row r="246" spans="1:11" ht="13.5">
      <c r="A246" s="17"/>
      <c r="B246" s="18"/>
      <c r="C246" s="18"/>
      <c r="D246" s="18"/>
      <c r="E246" s="18"/>
      <c r="F246" s="18"/>
      <c r="G246" s="18"/>
      <c r="H246" s="18"/>
      <c r="I246" s="18"/>
      <c r="J246" s="18"/>
      <c r="K246" s="19"/>
    </row>
    <row r="247" spans="1:11" ht="13.5">
      <c r="A247" s="17" t="s">
        <v>23</v>
      </c>
      <c r="B247" s="18"/>
      <c r="C247" s="18"/>
      <c r="D247" s="18"/>
      <c r="E247" s="18"/>
      <c r="F247" s="18"/>
      <c r="G247" s="18"/>
      <c r="H247" s="18"/>
      <c r="I247" s="18"/>
      <c r="J247" s="18"/>
      <c r="K247" s="19"/>
    </row>
    <row r="248" spans="1:11" ht="30" customHeight="1">
      <c r="A248" s="98" t="s">
        <v>24</v>
      </c>
      <c r="B248" s="221">
        <f>'★基礎情報入力'!T70</f>
        <v>0</v>
      </c>
      <c r="C248" s="222"/>
      <c r="D248" s="222"/>
      <c r="E248" s="222"/>
      <c r="F248" s="222"/>
      <c r="G248" s="222"/>
      <c r="H248" s="222"/>
      <c r="I248" s="222"/>
      <c r="J248" s="222"/>
      <c r="K248" s="223"/>
    </row>
    <row r="249" spans="1:11" ht="24.75" customHeight="1">
      <c r="A249" s="146" t="s">
        <v>43</v>
      </c>
      <c r="B249" s="221">
        <f>'★基礎情報入力'!T71</f>
        <v>0</v>
      </c>
      <c r="C249" s="222"/>
      <c r="D249" s="222"/>
      <c r="E249" s="222"/>
      <c r="F249" s="222"/>
      <c r="G249" s="222"/>
      <c r="H249" s="222"/>
      <c r="I249" s="222"/>
      <c r="J249" s="222"/>
      <c r="K249" s="223"/>
    </row>
    <row r="250" spans="1:11" ht="39.75" customHeight="1">
      <c r="A250" s="224"/>
      <c r="B250" s="225">
        <f>CONCATENATE('★基礎情報入力'!T72,'★基礎情報入力'!T73,'★基礎情報入力'!T74)</f>
      </c>
      <c r="C250" s="226"/>
      <c r="D250" s="226"/>
      <c r="E250" s="226"/>
      <c r="F250" s="226"/>
      <c r="G250" s="226"/>
      <c r="H250" s="226"/>
      <c r="I250" s="226"/>
      <c r="J250" s="226"/>
      <c r="K250" s="227"/>
    </row>
    <row r="251" spans="1:11" ht="30" customHeight="1">
      <c r="A251" s="98" t="s">
        <v>26</v>
      </c>
      <c r="B251" s="207">
        <f>B250</f>
      </c>
      <c r="C251" s="208"/>
      <c r="D251" s="208"/>
      <c r="E251" s="208"/>
      <c r="F251" s="208"/>
      <c r="G251" s="208"/>
      <c r="H251" s="208"/>
      <c r="I251" s="208"/>
      <c r="J251" s="208"/>
      <c r="K251" s="209"/>
    </row>
    <row r="252" spans="1:11" ht="13.5">
      <c r="A252" s="17" t="s">
        <v>27</v>
      </c>
      <c r="B252" s="18"/>
      <c r="C252" s="18"/>
      <c r="D252" s="18"/>
      <c r="E252" s="18"/>
      <c r="F252" s="18"/>
      <c r="G252" s="18"/>
      <c r="H252" s="18"/>
      <c r="I252" s="18"/>
      <c r="J252" s="18"/>
      <c r="K252" s="19"/>
    </row>
    <row r="253" spans="1:11" ht="13.5">
      <c r="A253" s="17"/>
      <c r="B253" s="18"/>
      <c r="C253" s="18"/>
      <c r="D253" s="18"/>
      <c r="E253" s="18"/>
      <c r="F253" s="18"/>
      <c r="G253" s="18"/>
      <c r="H253" s="18"/>
      <c r="I253" s="18"/>
      <c r="J253" s="18"/>
      <c r="K253" s="19"/>
    </row>
    <row r="254" spans="1:11" ht="39.75" customHeight="1">
      <c r="A254" s="98" t="s">
        <v>28</v>
      </c>
      <c r="B254" s="210"/>
      <c r="C254" s="211"/>
      <c r="D254" s="211"/>
      <c r="E254" s="211"/>
      <c r="F254" s="211"/>
      <c r="G254" s="211"/>
      <c r="H254" s="211"/>
      <c r="I254" s="211"/>
      <c r="J254" s="211"/>
      <c r="K254" s="212"/>
    </row>
    <row r="255" spans="1:11" ht="30" customHeight="1">
      <c r="A255" s="8" t="s">
        <v>29</v>
      </c>
      <c r="B255" s="213" t="s">
        <v>46</v>
      </c>
      <c r="C255" s="214"/>
      <c r="D255" s="214"/>
      <c r="E255" s="214"/>
      <c r="F255" s="99" t="s">
        <v>49</v>
      </c>
      <c r="G255" s="100"/>
      <c r="H255" s="99" t="s">
        <v>47</v>
      </c>
      <c r="I255" s="100"/>
      <c r="J255" s="10" t="s">
        <v>48</v>
      </c>
      <c r="K255" s="11"/>
    </row>
    <row r="256" spans="1:11" ht="30" customHeight="1">
      <c r="A256" s="8" t="s">
        <v>30</v>
      </c>
      <c r="B256" s="215">
        <f>'★基礎情報入力'!T75</f>
        <v>0</v>
      </c>
      <c r="C256" s="216"/>
      <c r="D256" s="9" t="s">
        <v>31</v>
      </c>
      <c r="E256" s="9"/>
      <c r="F256" s="9"/>
      <c r="G256" s="9"/>
      <c r="H256" s="9"/>
      <c r="I256" s="9"/>
      <c r="J256" s="9"/>
      <c r="K256" s="6"/>
    </row>
    <row r="257" spans="1:11" ht="30" customHeight="1">
      <c r="A257" s="97" t="s">
        <v>44</v>
      </c>
      <c r="B257" s="217" t="s">
        <v>53</v>
      </c>
      <c r="C257" s="218"/>
      <c r="D257" s="9" t="s">
        <v>32</v>
      </c>
      <c r="E257" s="9"/>
      <c r="F257" s="9"/>
      <c r="G257" s="9"/>
      <c r="H257" s="9"/>
      <c r="I257" s="9"/>
      <c r="J257" s="9"/>
      <c r="K257" s="6"/>
    </row>
    <row r="258" spans="1:11" ht="13.5">
      <c r="A258" s="17"/>
      <c r="B258" s="18"/>
      <c r="C258" s="18"/>
      <c r="D258" s="18"/>
      <c r="E258" s="18"/>
      <c r="F258" s="18"/>
      <c r="G258" s="18"/>
      <c r="H258" s="18"/>
      <c r="I258" s="18"/>
      <c r="J258" s="18"/>
      <c r="K258" s="19"/>
    </row>
    <row r="259" spans="1:11" ht="13.5">
      <c r="A259" s="17" t="s">
        <v>33</v>
      </c>
      <c r="B259" s="18"/>
      <c r="C259" s="18"/>
      <c r="D259" s="18"/>
      <c r="E259" s="18"/>
      <c r="F259" s="18"/>
      <c r="G259" s="18"/>
      <c r="H259" s="18"/>
      <c r="I259" s="18"/>
      <c r="J259" s="18"/>
      <c r="K259" s="19"/>
    </row>
    <row r="260" spans="1:11" ht="19.5" customHeight="1">
      <c r="A260" s="182" t="s">
        <v>34</v>
      </c>
      <c r="B260" s="182"/>
      <c r="C260" s="182"/>
      <c r="D260" s="182"/>
      <c r="E260" s="182" t="s">
        <v>51</v>
      </c>
      <c r="F260" s="182"/>
      <c r="G260" s="182"/>
      <c r="H260" s="182"/>
      <c r="I260" s="182" t="s">
        <v>52</v>
      </c>
      <c r="J260" s="182"/>
      <c r="K260" s="182"/>
    </row>
    <row r="261" spans="1:11" ht="30" customHeight="1">
      <c r="A261" s="202" t="s">
        <v>216</v>
      </c>
      <c r="B261" s="202"/>
      <c r="C261" s="202"/>
      <c r="D261" s="202"/>
      <c r="E261" s="203">
        <f>'様式3-3 ｲ（改修・要緊急安全確認）'!D20</f>
        <v>0</v>
      </c>
      <c r="F261" s="204"/>
      <c r="G261" s="205"/>
      <c r="H261" s="13" t="s">
        <v>50</v>
      </c>
      <c r="I261" s="206"/>
      <c r="J261" s="206"/>
      <c r="K261" s="206"/>
    </row>
    <row r="262" spans="1:11" ht="30" customHeight="1">
      <c r="A262" s="202" t="s">
        <v>217</v>
      </c>
      <c r="B262" s="202"/>
      <c r="C262" s="202"/>
      <c r="D262" s="202"/>
      <c r="E262" s="203">
        <f>'様式3-3 ｲ（改修・要緊急安全確認）'!C20</f>
        <v>0</v>
      </c>
      <c r="F262" s="204"/>
      <c r="G262" s="205"/>
      <c r="H262" s="13" t="s">
        <v>50</v>
      </c>
      <c r="I262" s="206"/>
      <c r="J262" s="206"/>
      <c r="K262" s="206"/>
    </row>
    <row r="263" spans="1:11" ht="30" customHeight="1">
      <c r="A263" s="202" t="s">
        <v>110</v>
      </c>
      <c r="B263" s="202"/>
      <c r="C263" s="202"/>
      <c r="D263" s="202"/>
      <c r="E263" s="203">
        <f>'様式3-3 ｲ（改修・要緊急安全確認）'!F20</f>
        <v>0</v>
      </c>
      <c r="F263" s="204"/>
      <c r="G263" s="205"/>
      <c r="H263" s="13" t="s">
        <v>50</v>
      </c>
      <c r="I263" s="206"/>
      <c r="J263" s="206"/>
      <c r="K263" s="206"/>
    </row>
    <row r="264" spans="1:11" ht="30" customHeight="1">
      <c r="A264" s="202" t="s">
        <v>37</v>
      </c>
      <c r="B264" s="202"/>
      <c r="C264" s="202"/>
      <c r="D264" s="202"/>
      <c r="E264" s="203">
        <f>'様式3-3 ｲ（改修・要緊急安全確認）'!V20</f>
        <v>0</v>
      </c>
      <c r="F264" s="204"/>
      <c r="G264" s="205"/>
      <c r="H264" s="13" t="s">
        <v>50</v>
      </c>
      <c r="I264" s="206"/>
      <c r="J264" s="206"/>
      <c r="K264" s="206"/>
    </row>
    <row r="265" spans="1:11" ht="13.5">
      <c r="A265" s="17" t="s">
        <v>38</v>
      </c>
      <c r="B265" s="18"/>
      <c r="C265" s="18"/>
      <c r="D265" s="18"/>
      <c r="E265" s="18"/>
      <c r="F265" s="18"/>
      <c r="G265" s="18"/>
      <c r="H265" s="18"/>
      <c r="I265" s="18"/>
      <c r="J265" s="18"/>
      <c r="K265" s="19"/>
    </row>
    <row r="266" spans="1:11" ht="13.5">
      <c r="A266" s="17"/>
      <c r="B266" s="18"/>
      <c r="C266" s="18"/>
      <c r="D266" s="18"/>
      <c r="E266" s="18"/>
      <c r="F266" s="18"/>
      <c r="G266" s="18"/>
      <c r="H266" s="18"/>
      <c r="I266" s="18"/>
      <c r="J266" s="18"/>
      <c r="K266" s="19"/>
    </row>
    <row r="267" spans="1:11" ht="13.5">
      <c r="A267" s="103" t="s">
        <v>215</v>
      </c>
      <c r="B267" s="104"/>
      <c r="C267" s="104"/>
      <c r="D267" s="104"/>
      <c r="E267" s="104"/>
      <c r="F267" s="104"/>
      <c r="G267" s="104"/>
      <c r="H267" s="104"/>
      <c r="I267" s="104"/>
      <c r="J267" s="104"/>
      <c r="K267" s="19"/>
    </row>
    <row r="268" spans="1:11" ht="19.5" customHeight="1">
      <c r="A268" s="245" t="s">
        <v>40</v>
      </c>
      <c r="B268" s="246"/>
      <c r="C268" s="246"/>
      <c r="D268" s="247"/>
      <c r="E268" s="242" t="s">
        <v>285</v>
      </c>
      <c r="F268" s="243"/>
      <c r="G268" s="243"/>
      <c r="H268" s="243"/>
      <c r="I268" s="243"/>
      <c r="J268" s="244"/>
      <c r="K268" s="19"/>
    </row>
    <row r="269" spans="1:11" ht="19.5" customHeight="1">
      <c r="A269" s="105" t="s">
        <v>214</v>
      </c>
      <c r="B269" s="106"/>
      <c r="C269" s="106"/>
      <c r="D269" s="107"/>
      <c r="E269" s="242" t="s">
        <v>274</v>
      </c>
      <c r="F269" s="243"/>
      <c r="G269" s="243"/>
      <c r="H269" s="243"/>
      <c r="I269" s="243"/>
      <c r="J269" s="244"/>
      <c r="K269" s="19"/>
    </row>
    <row r="270" spans="1:11" ht="30" customHeight="1">
      <c r="A270" s="239" t="s">
        <v>272</v>
      </c>
      <c r="B270" s="240"/>
      <c r="C270" s="240"/>
      <c r="D270" s="241"/>
      <c r="E270" s="242" t="s">
        <v>274</v>
      </c>
      <c r="F270" s="243"/>
      <c r="G270" s="243"/>
      <c r="H270" s="243"/>
      <c r="I270" s="243"/>
      <c r="J270" s="244"/>
      <c r="K270" s="135"/>
    </row>
    <row r="271" spans="1:11" ht="13.5">
      <c r="A271" s="21"/>
      <c r="B271" s="22"/>
      <c r="C271" s="22"/>
      <c r="D271" s="22"/>
      <c r="E271" s="22"/>
      <c r="F271" s="22"/>
      <c r="G271" s="22"/>
      <c r="H271" s="22"/>
      <c r="I271" s="22"/>
      <c r="J271" s="22"/>
      <c r="K271" s="23"/>
    </row>
    <row r="273" spans="1:11" ht="13.5">
      <c r="A273" s="14" t="s">
        <v>218</v>
      </c>
      <c r="B273" s="15"/>
      <c r="C273" s="15"/>
      <c r="D273" s="15"/>
      <c r="E273" s="15"/>
      <c r="F273" s="15"/>
      <c r="G273" s="15"/>
      <c r="H273" s="15"/>
      <c r="I273" s="15"/>
      <c r="J273" s="15"/>
      <c r="K273" s="16"/>
    </row>
    <row r="274" spans="1:11" ht="13.5">
      <c r="A274" s="17"/>
      <c r="B274" s="18"/>
      <c r="C274" s="18"/>
      <c r="D274" s="18"/>
      <c r="E274" s="18"/>
      <c r="F274" s="18"/>
      <c r="G274" s="18"/>
      <c r="H274" s="18"/>
      <c r="I274" s="18"/>
      <c r="J274" s="18"/>
      <c r="K274" s="19"/>
    </row>
    <row r="275" spans="1:11" ht="13.5">
      <c r="A275" s="17"/>
      <c r="B275" s="18"/>
      <c r="C275" s="18"/>
      <c r="D275" s="18"/>
      <c r="E275" s="18"/>
      <c r="F275" s="18"/>
      <c r="G275" s="18"/>
      <c r="H275" s="18"/>
      <c r="I275" s="18"/>
      <c r="J275" s="18"/>
      <c r="K275" s="19"/>
    </row>
    <row r="276" spans="1:11" ht="13.5">
      <c r="A276" s="17"/>
      <c r="B276" s="18"/>
      <c r="C276" s="18"/>
      <c r="D276" s="18"/>
      <c r="E276" s="18"/>
      <c r="F276" s="18"/>
      <c r="G276" s="18"/>
      <c r="H276" s="18"/>
      <c r="I276" s="18"/>
      <c r="J276" s="18"/>
      <c r="K276" s="19"/>
    </row>
    <row r="277" spans="1:11" ht="18.75">
      <c r="A277" s="228" t="s">
        <v>20</v>
      </c>
      <c r="B277" s="229"/>
      <c r="C277" s="229"/>
      <c r="D277" s="229"/>
      <c r="E277" s="229"/>
      <c r="F277" s="229"/>
      <c r="G277" s="229"/>
      <c r="H277" s="229"/>
      <c r="I277" s="229"/>
      <c r="J277" s="229"/>
      <c r="K277" s="230"/>
    </row>
    <row r="278" spans="1:11" ht="18.75">
      <c r="A278" s="20"/>
      <c r="B278" s="18"/>
      <c r="C278" s="18"/>
      <c r="D278" s="18"/>
      <c r="E278" s="18"/>
      <c r="F278" s="18"/>
      <c r="G278" s="18"/>
      <c r="H278" s="18"/>
      <c r="I278" s="18"/>
      <c r="J278" s="18"/>
      <c r="K278" s="19"/>
    </row>
    <row r="279" spans="1:11" ht="13.5">
      <c r="A279" s="17"/>
      <c r="B279" s="18"/>
      <c r="C279" s="18"/>
      <c r="D279" s="18"/>
      <c r="E279" s="18"/>
      <c r="F279" s="18"/>
      <c r="G279" s="18"/>
      <c r="H279" s="18"/>
      <c r="I279" s="18"/>
      <c r="J279" s="18"/>
      <c r="K279" s="19"/>
    </row>
    <row r="280" spans="1:11" ht="13.5">
      <c r="A280" s="17" t="s">
        <v>45</v>
      </c>
      <c r="B280" s="18"/>
      <c r="C280" s="18"/>
      <c r="D280" s="18"/>
      <c r="E280" s="18"/>
      <c r="F280" s="18"/>
      <c r="G280" s="18"/>
      <c r="H280" s="18"/>
      <c r="I280" s="18"/>
      <c r="J280" s="18"/>
      <c r="K280" s="19"/>
    </row>
    <row r="281" spans="1:11" ht="30" customHeight="1">
      <c r="A281" s="97" t="s">
        <v>21</v>
      </c>
      <c r="B281" s="136" t="str">
        <f>CONCATENATE('★基礎情報入力'!D4,"　　",'★基礎情報入力'!D5)</f>
        <v>　　</v>
      </c>
      <c r="C281" s="137"/>
      <c r="D281" s="137"/>
      <c r="E281" s="137"/>
      <c r="F281" s="137"/>
      <c r="G281" s="137"/>
      <c r="H281" s="137"/>
      <c r="I281" s="137"/>
      <c r="J281" s="137"/>
      <c r="K281" s="190"/>
    </row>
    <row r="282" spans="1:11" ht="13.5">
      <c r="A282" s="17"/>
      <c r="B282" s="18"/>
      <c r="C282" s="18"/>
      <c r="D282" s="18"/>
      <c r="E282" s="18"/>
      <c r="F282" s="18"/>
      <c r="G282" s="18"/>
      <c r="H282" s="18"/>
      <c r="I282" s="18"/>
      <c r="J282" s="18"/>
      <c r="K282" s="19"/>
    </row>
    <row r="283" spans="1:11" ht="13.5">
      <c r="A283" s="17" t="s">
        <v>279</v>
      </c>
      <c r="B283" s="18"/>
      <c r="C283" s="18"/>
      <c r="D283" s="18"/>
      <c r="E283" s="18"/>
      <c r="F283" s="18"/>
      <c r="G283" s="18"/>
      <c r="H283" s="18"/>
      <c r="I283" s="18"/>
      <c r="J283" s="18"/>
      <c r="K283" s="19"/>
    </row>
    <row r="284" spans="1:11" ht="30" customHeight="1">
      <c r="A284" s="219"/>
      <c r="B284" s="220"/>
      <c r="C284" s="18" t="s">
        <v>25</v>
      </c>
      <c r="D284" s="18"/>
      <c r="E284" s="18"/>
      <c r="F284" s="18"/>
      <c r="G284" s="18"/>
      <c r="H284" s="18"/>
      <c r="I284" s="18"/>
      <c r="J284" s="18"/>
      <c r="K284" s="19"/>
    </row>
    <row r="285" spans="1:11" ht="13.5">
      <c r="A285" s="17"/>
      <c r="B285" s="18"/>
      <c r="C285" s="18"/>
      <c r="D285" s="18"/>
      <c r="E285" s="18"/>
      <c r="F285" s="18"/>
      <c r="G285" s="18"/>
      <c r="H285" s="18"/>
      <c r="I285" s="18"/>
      <c r="J285" s="18"/>
      <c r="K285" s="19"/>
    </row>
    <row r="286" spans="1:11" ht="13.5">
      <c r="A286" s="17" t="s">
        <v>23</v>
      </c>
      <c r="B286" s="18"/>
      <c r="C286" s="18"/>
      <c r="D286" s="18"/>
      <c r="E286" s="18"/>
      <c r="F286" s="18"/>
      <c r="G286" s="18"/>
      <c r="H286" s="18"/>
      <c r="I286" s="18"/>
      <c r="J286" s="18"/>
      <c r="K286" s="19"/>
    </row>
    <row r="287" spans="1:11" ht="30" customHeight="1">
      <c r="A287" s="98" t="s">
        <v>24</v>
      </c>
      <c r="B287" s="221">
        <f>'★基礎情報入力'!T80</f>
        <v>0</v>
      </c>
      <c r="C287" s="222"/>
      <c r="D287" s="222"/>
      <c r="E287" s="222"/>
      <c r="F287" s="222"/>
      <c r="G287" s="222"/>
      <c r="H287" s="222"/>
      <c r="I287" s="222"/>
      <c r="J287" s="222"/>
      <c r="K287" s="223"/>
    </row>
    <row r="288" spans="1:11" ht="24.75" customHeight="1">
      <c r="A288" s="146" t="s">
        <v>43</v>
      </c>
      <c r="B288" s="221">
        <f>'★基礎情報入力'!T81</f>
        <v>0</v>
      </c>
      <c r="C288" s="222"/>
      <c r="D288" s="222"/>
      <c r="E288" s="222"/>
      <c r="F288" s="222"/>
      <c r="G288" s="222"/>
      <c r="H288" s="222"/>
      <c r="I288" s="222"/>
      <c r="J288" s="222"/>
      <c r="K288" s="223"/>
    </row>
    <row r="289" spans="1:11" ht="39.75" customHeight="1">
      <c r="A289" s="224"/>
      <c r="B289" s="225">
        <f>CONCATENATE('★基礎情報入力'!T82,'★基礎情報入力'!T83,'★基礎情報入力'!T84)</f>
      </c>
      <c r="C289" s="226"/>
      <c r="D289" s="226"/>
      <c r="E289" s="226"/>
      <c r="F289" s="226"/>
      <c r="G289" s="226"/>
      <c r="H289" s="226"/>
      <c r="I289" s="226"/>
      <c r="J289" s="226"/>
      <c r="K289" s="227"/>
    </row>
    <row r="290" spans="1:11" ht="30" customHeight="1">
      <c r="A290" s="98" t="s">
        <v>26</v>
      </c>
      <c r="B290" s="207">
        <f>B289</f>
      </c>
      <c r="C290" s="208"/>
      <c r="D290" s="208"/>
      <c r="E290" s="208"/>
      <c r="F290" s="208"/>
      <c r="G290" s="208"/>
      <c r="H290" s="208"/>
      <c r="I290" s="208"/>
      <c r="J290" s="208"/>
      <c r="K290" s="209"/>
    </row>
    <row r="291" spans="1:11" ht="13.5">
      <c r="A291" s="17" t="s">
        <v>27</v>
      </c>
      <c r="B291" s="18"/>
      <c r="C291" s="18"/>
      <c r="D291" s="18"/>
      <c r="E291" s="18"/>
      <c r="F291" s="18"/>
      <c r="G291" s="18"/>
      <c r="H291" s="18"/>
      <c r="I291" s="18"/>
      <c r="J291" s="18"/>
      <c r="K291" s="19"/>
    </row>
    <row r="292" spans="1:11" ht="13.5">
      <c r="A292" s="17"/>
      <c r="B292" s="18"/>
      <c r="C292" s="18"/>
      <c r="D292" s="18"/>
      <c r="E292" s="18"/>
      <c r="F292" s="18"/>
      <c r="G292" s="18"/>
      <c r="H292" s="18"/>
      <c r="I292" s="18"/>
      <c r="J292" s="18"/>
      <c r="K292" s="19"/>
    </row>
    <row r="293" spans="1:11" ht="39.75" customHeight="1">
      <c r="A293" s="98" t="s">
        <v>28</v>
      </c>
      <c r="B293" s="210"/>
      <c r="C293" s="211"/>
      <c r="D293" s="211"/>
      <c r="E293" s="211"/>
      <c r="F293" s="211"/>
      <c r="G293" s="211"/>
      <c r="H293" s="211"/>
      <c r="I293" s="211"/>
      <c r="J293" s="211"/>
      <c r="K293" s="212"/>
    </row>
    <row r="294" spans="1:11" ht="30" customHeight="1">
      <c r="A294" s="8" t="s">
        <v>29</v>
      </c>
      <c r="B294" s="213" t="s">
        <v>46</v>
      </c>
      <c r="C294" s="214"/>
      <c r="D294" s="214"/>
      <c r="E294" s="214"/>
      <c r="F294" s="99" t="s">
        <v>49</v>
      </c>
      <c r="G294" s="100"/>
      <c r="H294" s="99" t="s">
        <v>47</v>
      </c>
      <c r="I294" s="100"/>
      <c r="J294" s="10" t="s">
        <v>48</v>
      </c>
      <c r="K294" s="11"/>
    </row>
    <row r="295" spans="1:11" ht="30" customHeight="1">
      <c r="A295" s="8" t="s">
        <v>30</v>
      </c>
      <c r="B295" s="215">
        <f>'★基礎情報入力'!T85</f>
        <v>0</v>
      </c>
      <c r="C295" s="216"/>
      <c r="D295" s="9" t="s">
        <v>31</v>
      </c>
      <c r="E295" s="9"/>
      <c r="F295" s="9"/>
      <c r="G295" s="9"/>
      <c r="H295" s="9"/>
      <c r="I295" s="9"/>
      <c r="J295" s="9"/>
      <c r="K295" s="6"/>
    </row>
    <row r="296" spans="1:11" ht="30" customHeight="1">
      <c r="A296" s="97" t="s">
        <v>44</v>
      </c>
      <c r="B296" s="217" t="s">
        <v>53</v>
      </c>
      <c r="C296" s="218"/>
      <c r="D296" s="9" t="s">
        <v>32</v>
      </c>
      <c r="E296" s="9"/>
      <c r="F296" s="9"/>
      <c r="G296" s="9"/>
      <c r="H296" s="9"/>
      <c r="I296" s="9"/>
      <c r="J296" s="9"/>
      <c r="K296" s="6"/>
    </row>
    <row r="297" spans="1:11" ht="13.5">
      <c r="A297" s="17"/>
      <c r="B297" s="18"/>
      <c r="C297" s="18"/>
      <c r="D297" s="18"/>
      <c r="E297" s="18"/>
      <c r="F297" s="18"/>
      <c r="G297" s="18"/>
      <c r="H297" s="18"/>
      <c r="I297" s="18"/>
      <c r="J297" s="18"/>
      <c r="K297" s="19"/>
    </row>
    <row r="298" spans="1:11" ht="13.5">
      <c r="A298" s="17" t="s">
        <v>33</v>
      </c>
      <c r="B298" s="18"/>
      <c r="C298" s="18"/>
      <c r="D298" s="18"/>
      <c r="E298" s="18"/>
      <c r="F298" s="18"/>
      <c r="G298" s="18"/>
      <c r="H298" s="18"/>
      <c r="I298" s="18"/>
      <c r="J298" s="18"/>
      <c r="K298" s="19"/>
    </row>
    <row r="299" spans="1:11" ht="19.5" customHeight="1">
      <c r="A299" s="182" t="s">
        <v>34</v>
      </c>
      <c r="B299" s="182"/>
      <c r="C299" s="182"/>
      <c r="D299" s="182"/>
      <c r="E299" s="182" t="s">
        <v>51</v>
      </c>
      <c r="F299" s="182"/>
      <c r="G299" s="182"/>
      <c r="H299" s="182"/>
      <c r="I299" s="182" t="s">
        <v>52</v>
      </c>
      <c r="J299" s="182"/>
      <c r="K299" s="182"/>
    </row>
    <row r="300" spans="1:11" ht="30" customHeight="1">
      <c r="A300" s="202" t="s">
        <v>216</v>
      </c>
      <c r="B300" s="202"/>
      <c r="C300" s="202"/>
      <c r="D300" s="202"/>
      <c r="E300" s="203">
        <f>'様式3-3 ｲ（改修・要緊急安全確認）'!D22</f>
        <v>0</v>
      </c>
      <c r="F300" s="204"/>
      <c r="G300" s="205"/>
      <c r="H300" s="13" t="s">
        <v>50</v>
      </c>
      <c r="I300" s="206"/>
      <c r="J300" s="206"/>
      <c r="K300" s="206"/>
    </row>
    <row r="301" spans="1:11" ht="30" customHeight="1">
      <c r="A301" s="202" t="s">
        <v>217</v>
      </c>
      <c r="B301" s="202"/>
      <c r="C301" s="202"/>
      <c r="D301" s="202"/>
      <c r="E301" s="203">
        <f>'様式3-3 ｲ（改修・要緊急安全確認）'!C22</f>
        <v>0</v>
      </c>
      <c r="F301" s="204"/>
      <c r="G301" s="205"/>
      <c r="H301" s="13" t="s">
        <v>50</v>
      </c>
      <c r="I301" s="206"/>
      <c r="J301" s="206"/>
      <c r="K301" s="206"/>
    </row>
    <row r="302" spans="1:11" ht="30" customHeight="1">
      <c r="A302" s="202" t="s">
        <v>110</v>
      </c>
      <c r="B302" s="202"/>
      <c r="C302" s="202"/>
      <c r="D302" s="202"/>
      <c r="E302" s="203">
        <f>'様式3-3 ｲ（改修・要緊急安全確認）'!F22</f>
        <v>0</v>
      </c>
      <c r="F302" s="204"/>
      <c r="G302" s="205"/>
      <c r="H302" s="13" t="s">
        <v>50</v>
      </c>
      <c r="I302" s="206"/>
      <c r="J302" s="206"/>
      <c r="K302" s="206"/>
    </row>
    <row r="303" spans="1:11" ht="30" customHeight="1">
      <c r="A303" s="202" t="s">
        <v>37</v>
      </c>
      <c r="B303" s="202"/>
      <c r="C303" s="202"/>
      <c r="D303" s="202"/>
      <c r="E303" s="203">
        <f>'様式3-3 ｲ（改修・要緊急安全確認）'!V22</f>
        <v>0</v>
      </c>
      <c r="F303" s="204"/>
      <c r="G303" s="205"/>
      <c r="H303" s="13" t="s">
        <v>50</v>
      </c>
      <c r="I303" s="206"/>
      <c r="J303" s="206"/>
      <c r="K303" s="206"/>
    </row>
    <row r="304" spans="1:11" ht="13.5">
      <c r="A304" s="17" t="s">
        <v>38</v>
      </c>
      <c r="B304" s="18"/>
      <c r="C304" s="18"/>
      <c r="D304" s="18"/>
      <c r="E304" s="18"/>
      <c r="F304" s="18"/>
      <c r="G304" s="18"/>
      <c r="H304" s="18"/>
      <c r="I304" s="18"/>
      <c r="J304" s="18"/>
      <c r="K304" s="19"/>
    </row>
    <row r="305" spans="1:11" ht="13.5">
      <c r="A305" s="17"/>
      <c r="B305" s="18"/>
      <c r="C305" s="18"/>
      <c r="D305" s="18"/>
      <c r="E305" s="18"/>
      <c r="F305" s="18"/>
      <c r="G305" s="18"/>
      <c r="H305" s="18"/>
      <c r="I305" s="18"/>
      <c r="J305" s="18"/>
      <c r="K305" s="19"/>
    </row>
    <row r="306" spans="1:11" ht="13.5">
      <c r="A306" s="103" t="s">
        <v>215</v>
      </c>
      <c r="B306" s="104"/>
      <c r="C306" s="104"/>
      <c r="D306" s="104"/>
      <c r="E306" s="104"/>
      <c r="F306" s="104"/>
      <c r="G306" s="104"/>
      <c r="H306" s="104"/>
      <c r="I306" s="104"/>
      <c r="J306" s="104"/>
      <c r="K306" s="19"/>
    </row>
    <row r="307" spans="1:11" ht="19.5" customHeight="1">
      <c r="A307" s="245" t="s">
        <v>40</v>
      </c>
      <c r="B307" s="246"/>
      <c r="C307" s="246"/>
      <c r="D307" s="247"/>
      <c r="E307" s="242" t="s">
        <v>285</v>
      </c>
      <c r="F307" s="243"/>
      <c r="G307" s="243"/>
      <c r="H307" s="243"/>
      <c r="I307" s="243"/>
      <c r="J307" s="244"/>
      <c r="K307" s="19"/>
    </row>
    <row r="308" spans="1:11" ht="19.5" customHeight="1">
      <c r="A308" s="105" t="s">
        <v>214</v>
      </c>
      <c r="B308" s="106"/>
      <c r="C308" s="106"/>
      <c r="D308" s="107"/>
      <c r="E308" s="242" t="s">
        <v>274</v>
      </c>
      <c r="F308" s="243"/>
      <c r="G308" s="243"/>
      <c r="H308" s="243"/>
      <c r="I308" s="243"/>
      <c r="J308" s="244"/>
      <c r="K308" s="19"/>
    </row>
    <row r="309" spans="1:11" ht="30" customHeight="1">
      <c r="A309" s="239" t="s">
        <v>272</v>
      </c>
      <c r="B309" s="240"/>
      <c r="C309" s="240"/>
      <c r="D309" s="241"/>
      <c r="E309" s="242" t="s">
        <v>274</v>
      </c>
      <c r="F309" s="243"/>
      <c r="G309" s="243"/>
      <c r="H309" s="243"/>
      <c r="I309" s="243"/>
      <c r="J309" s="244"/>
      <c r="K309" s="135"/>
    </row>
    <row r="310" spans="1:11" ht="13.5">
      <c r="A310" s="21"/>
      <c r="B310" s="22"/>
      <c r="C310" s="22"/>
      <c r="D310" s="22"/>
      <c r="E310" s="22"/>
      <c r="F310" s="22"/>
      <c r="G310" s="22"/>
      <c r="H310" s="22"/>
      <c r="I310" s="22"/>
      <c r="J310" s="22"/>
      <c r="K310" s="23"/>
    </row>
    <row r="312" spans="1:11" ht="13.5">
      <c r="A312" s="14" t="s">
        <v>218</v>
      </c>
      <c r="B312" s="15"/>
      <c r="C312" s="15"/>
      <c r="D312" s="15"/>
      <c r="E312" s="15"/>
      <c r="F312" s="15"/>
      <c r="G312" s="15"/>
      <c r="H312" s="15"/>
      <c r="I312" s="15"/>
      <c r="J312" s="15"/>
      <c r="K312" s="16"/>
    </row>
    <row r="313" spans="1:11" ht="13.5">
      <c r="A313" s="17"/>
      <c r="B313" s="18"/>
      <c r="C313" s="18"/>
      <c r="D313" s="18"/>
      <c r="E313" s="18"/>
      <c r="F313" s="18"/>
      <c r="G313" s="18"/>
      <c r="H313" s="18"/>
      <c r="I313" s="18"/>
      <c r="J313" s="18"/>
      <c r="K313" s="19"/>
    </row>
    <row r="314" spans="1:11" ht="13.5">
      <c r="A314" s="17"/>
      <c r="B314" s="18"/>
      <c r="C314" s="18"/>
      <c r="D314" s="18"/>
      <c r="E314" s="18"/>
      <c r="F314" s="18"/>
      <c r="G314" s="18"/>
      <c r="H314" s="18"/>
      <c r="I314" s="18"/>
      <c r="J314" s="18"/>
      <c r="K314" s="19"/>
    </row>
    <row r="315" spans="1:11" ht="13.5">
      <c r="A315" s="17"/>
      <c r="B315" s="18"/>
      <c r="C315" s="18"/>
      <c r="D315" s="18"/>
      <c r="E315" s="18"/>
      <c r="F315" s="18"/>
      <c r="G315" s="18"/>
      <c r="H315" s="18"/>
      <c r="I315" s="18"/>
      <c r="J315" s="18"/>
      <c r="K315" s="19"/>
    </row>
    <row r="316" spans="1:11" ht="18.75">
      <c r="A316" s="228" t="s">
        <v>20</v>
      </c>
      <c r="B316" s="229"/>
      <c r="C316" s="229"/>
      <c r="D316" s="229"/>
      <c r="E316" s="229"/>
      <c r="F316" s="229"/>
      <c r="G316" s="229"/>
      <c r="H316" s="229"/>
      <c r="I316" s="229"/>
      <c r="J316" s="229"/>
      <c r="K316" s="230"/>
    </row>
    <row r="317" spans="1:11" ht="18.75">
      <c r="A317" s="20"/>
      <c r="B317" s="18"/>
      <c r="C317" s="18"/>
      <c r="D317" s="18"/>
      <c r="E317" s="18"/>
      <c r="F317" s="18"/>
      <c r="G317" s="18"/>
      <c r="H317" s="18"/>
      <c r="I317" s="18"/>
      <c r="J317" s="18"/>
      <c r="K317" s="19"/>
    </row>
    <row r="318" spans="1:11" ht="13.5">
      <c r="A318" s="17"/>
      <c r="B318" s="18"/>
      <c r="C318" s="18"/>
      <c r="D318" s="18"/>
      <c r="E318" s="18"/>
      <c r="F318" s="18"/>
      <c r="G318" s="18"/>
      <c r="H318" s="18"/>
      <c r="I318" s="18"/>
      <c r="J318" s="18"/>
      <c r="K318" s="19"/>
    </row>
    <row r="319" spans="1:11" ht="13.5">
      <c r="A319" s="17" t="s">
        <v>45</v>
      </c>
      <c r="B319" s="18"/>
      <c r="C319" s="18"/>
      <c r="D319" s="18"/>
      <c r="E319" s="18"/>
      <c r="F319" s="18"/>
      <c r="G319" s="18"/>
      <c r="H319" s="18"/>
      <c r="I319" s="18"/>
      <c r="J319" s="18"/>
      <c r="K319" s="19"/>
    </row>
    <row r="320" spans="1:11" ht="30" customHeight="1">
      <c r="A320" s="97" t="s">
        <v>21</v>
      </c>
      <c r="B320" s="136" t="str">
        <f>CONCATENATE('★基礎情報入力'!D4,"　　",'★基礎情報入力'!D5)</f>
        <v>　　</v>
      </c>
      <c r="C320" s="137"/>
      <c r="D320" s="137"/>
      <c r="E320" s="137"/>
      <c r="F320" s="137"/>
      <c r="G320" s="137"/>
      <c r="H320" s="137"/>
      <c r="I320" s="137"/>
      <c r="J320" s="137"/>
      <c r="K320" s="190"/>
    </row>
    <row r="321" spans="1:11" ht="13.5">
      <c r="A321" s="17"/>
      <c r="B321" s="18"/>
      <c r="C321" s="18"/>
      <c r="D321" s="18"/>
      <c r="E321" s="18"/>
      <c r="F321" s="18"/>
      <c r="G321" s="18"/>
      <c r="H321" s="18"/>
      <c r="I321" s="18"/>
      <c r="J321" s="18"/>
      <c r="K321" s="19"/>
    </row>
    <row r="322" spans="1:11" ht="13.5">
      <c r="A322" s="17" t="s">
        <v>279</v>
      </c>
      <c r="B322" s="18"/>
      <c r="C322" s="18"/>
      <c r="D322" s="18"/>
      <c r="E322" s="18"/>
      <c r="F322" s="18"/>
      <c r="G322" s="18"/>
      <c r="H322" s="18"/>
      <c r="I322" s="18"/>
      <c r="J322" s="18"/>
      <c r="K322" s="19"/>
    </row>
    <row r="323" spans="1:11" ht="30" customHeight="1">
      <c r="A323" s="219"/>
      <c r="B323" s="220"/>
      <c r="C323" s="18" t="s">
        <v>25</v>
      </c>
      <c r="D323" s="18"/>
      <c r="E323" s="18"/>
      <c r="F323" s="18"/>
      <c r="G323" s="18"/>
      <c r="H323" s="18"/>
      <c r="I323" s="18"/>
      <c r="J323" s="18"/>
      <c r="K323" s="19"/>
    </row>
    <row r="324" spans="1:11" ht="13.5">
      <c r="A324" s="17"/>
      <c r="B324" s="18"/>
      <c r="C324" s="18"/>
      <c r="D324" s="18"/>
      <c r="E324" s="18"/>
      <c r="F324" s="18"/>
      <c r="G324" s="18"/>
      <c r="H324" s="18"/>
      <c r="I324" s="18"/>
      <c r="J324" s="18"/>
      <c r="K324" s="19"/>
    </row>
    <row r="325" spans="1:11" ht="13.5">
      <c r="A325" s="17" t="s">
        <v>23</v>
      </c>
      <c r="B325" s="18"/>
      <c r="C325" s="18"/>
      <c r="D325" s="18"/>
      <c r="E325" s="18"/>
      <c r="F325" s="18"/>
      <c r="G325" s="18"/>
      <c r="H325" s="18"/>
      <c r="I325" s="18"/>
      <c r="J325" s="18"/>
      <c r="K325" s="19"/>
    </row>
    <row r="326" spans="1:11" ht="30" customHeight="1">
      <c r="A326" s="98" t="s">
        <v>24</v>
      </c>
      <c r="B326" s="221">
        <f>'★基礎情報入力'!T90</f>
        <v>0</v>
      </c>
      <c r="C326" s="222"/>
      <c r="D326" s="222"/>
      <c r="E326" s="222"/>
      <c r="F326" s="222"/>
      <c r="G326" s="222"/>
      <c r="H326" s="222"/>
      <c r="I326" s="222"/>
      <c r="J326" s="222"/>
      <c r="K326" s="223"/>
    </row>
    <row r="327" spans="1:11" ht="24.75" customHeight="1">
      <c r="A327" s="146" t="s">
        <v>43</v>
      </c>
      <c r="B327" s="221">
        <f>'★基礎情報入力'!T91</f>
        <v>0</v>
      </c>
      <c r="C327" s="222"/>
      <c r="D327" s="222"/>
      <c r="E327" s="222"/>
      <c r="F327" s="222"/>
      <c r="G327" s="222"/>
      <c r="H327" s="222"/>
      <c r="I327" s="222"/>
      <c r="J327" s="222"/>
      <c r="K327" s="223"/>
    </row>
    <row r="328" spans="1:11" ht="39.75" customHeight="1">
      <c r="A328" s="224"/>
      <c r="B328" s="225">
        <f>CONCATENATE('★基礎情報入力'!T92,'★基礎情報入力'!T93,'★基礎情報入力'!T94)</f>
      </c>
      <c r="C328" s="226"/>
      <c r="D328" s="226"/>
      <c r="E328" s="226"/>
      <c r="F328" s="226"/>
      <c r="G328" s="226"/>
      <c r="H328" s="226"/>
      <c r="I328" s="226"/>
      <c r="J328" s="226"/>
      <c r="K328" s="227"/>
    </row>
    <row r="329" spans="1:11" ht="30" customHeight="1">
      <c r="A329" s="98" t="s">
        <v>26</v>
      </c>
      <c r="B329" s="207">
        <f>B328</f>
      </c>
      <c r="C329" s="208"/>
      <c r="D329" s="208"/>
      <c r="E329" s="208"/>
      <c r="F329" s="208"/>
      <c r="G329" s="208"/>
      <c r="H329" s="208"/>
      <c r="I329" s="208"/>
      <c r="J329" s="208"/>
      <c r="K329" s="209"/>
    </row>
    <row r="330" spans="1:11" ht="13.5">
      <c r="A330" s="17" t="s">
        <v>27</v>
      </c>
      <c r="B330" s="18"/>
      <c r="C330" s="18"/>
      <c r="D330" s="18"/>
      <c r="E330" s="18"/>
      <c r="F330" s="18"/>
      <c r="G330" s="18"/>
      <c r="H330" s="18"/>
      <c r="I330" s="18"/>
      <c r="J330" s="18"/>
      <c r="K330" s="19"/>
    </row>
    <row r="331" spans="1:11" ht="13.5">
      <c r="A331" s="17"/>
      <c r="B331" s="18"/>
      <c r="C331" s="18"/>
      <c r="D331" s="18"/>
      <c r="E331" s="18"/>
      <c r="F331" s="18"/>
      <c r="G331" s="18"/>
      <c r="H331" s="18"/>
      <c r="I331" s="18"/>
      <c r="J331" s="18"/>
      <c r="K331" s="19"/>
    </row>
    <row r="332" spans="1:11" ht="39.75" customHeight="1">
      <c r="A332" s="98" t="s">
        <v>28</v>
      </c>
      <c r="B332" s="210"/>
      <c r="C332" s="211"/>
      <c r="D332" s="211"/>
      <c r="E332" s="211"/>
      <c r="F332" s="211"/>
      <c r="G332" s="211"/>
      <c r="H332" s="211"/>
      <c r="I332" s="211"/>
      <c r="J332" s="211"/>
      <c r="K332" s="212"/>
    </row>
    <row r="333" spans="1:11" ht="30" customHeight="1">
      <c r="A333" s="8" t="s">
        <v>29</v>
      </c>
      <c r="B333" s="213" t="s">
        <v>46</v>
      </c>
      <c r="C333" s="214"/>
      <c r="D333" s="214"/>
      <c r="E333" s="214"/>
      <c r="F333" s="99" t="s">
        <v>49</v>
      </c>
      <c r="G333" s="100"/>
      <c r="H333" s="99" t="s">
        <v>47</v>
      </c>
      <c r="I333" s="100"/>
      <c r="J333" s="10" t="s">
        <v>48</v>
      </c>
      <c r="K333" s="11"/>
    </row>
    <row r="334" spans="1:11" ht="30" customHeight="1">
      <c r="A334" s="8" t="s">
        <v>30</v>
      </c>
      <c r="B334" s="215">
        <f>'★基礎情報入力'!T95</f>
        <v>0</v>
      </c>
      <c r="C334" s="216"/>
      <c r="D334" s="9" t="s">
        <v>31</v>
      </c>
      <c r="E334" s="9"/>
      <c r="F334" s="9"/>
      <c r="G334" s="9"/>
      <c r="H334" s="9"/>
      <c r="I334" s="9"/>
      <c r="J334" s="9"/>
      <c r="K334" s="6"/>
    </row>
    <row r="335" spans="1:11" ht="30" customHeight="1">
      <c r="A335" s="97" t="s">
        <v>44</v>
      </c>
      <c r="B335" s="217" t="s">
        <v>53</v>
      </c>
      <c r="C335" s="218"/>
      <c r="D335" s="9" t="s">
        <v>32</v>
      </c>
      <c r="E335" s="9"/>
      <c r="F335" s="9"/>
      <c r="G335" s="9"/>
      <c r="H335" s="9"/>
      <c r="I335" s="9"/>
      <c r="J335" s="9"/>
      <c r="K335" s="6"/>
    </row>
    <row r="336" spans="1:11" ht="13.5">
      <c r="A336" s="17"/>
      <c r="B336" s="18"/>
      <c r="C336" s="18"/>
      <c r="D336" s="18"/>
      <c r="E336" s="18"/>
      <c r="F336" s="18"/>
      <c r="G336" s="18"/>
      <c r="H336" s="18"/>
      <c r="I336" s="18"/>
      <c r="J336" s="18"/>
      <c r="K336" s="19"/>
    </row>
    <row r="337" spans="1:11" ht="13.5">
      <c r="A337" s="17" t="s">
        <v>33</v>
      </c>
      <c r="B337" s="18"/>
      <c r="C337" s="18"/>
      <c r="D337" s="18"/>
      <c r="E337" s="18"/>
      <c r="F337" s="18"/>
      <c r="G337" s="18"/>
      <c r="H337" s="18"/>
      <c r="I337" s="18"/>
      <c r="J337" s="18"/>
      <c r="K337" s="19"/>
    </row>
    <row r="338" spans="1:11" ht="19.5" customHeight="1">
      <c r="A338" s="182" t="s">
        <v>34</v>
      </c>
      <c r="B338" s="182"/>
      <c r="C338" s="182"/>
      <c r="D338" s="182"/>
      <c r="E338" s="182" t="s">
        <v>51</v>
      </c>
      <c r="F338" s="182"/>
      <c r="G338" s="182"/>
      <c r="H338" s="182"/>
      <c r="I338" s="182" t="s">
        <v>52</v>
      </c>
      <c r="J338" s="182"/>
      <c r="K338" s="182"/>
    </row>
    <row r="339" spans="1:11" ht="30" customHeight="1">
      <c r="A339" s="202" t="s">
        <v>216</v>
      </c>
      <c r="B339" s="202"/>
      <c r="C339" s="202"/>
      <c r="D339" s="202"/>
      <c r="E339" s="203">
        <f>'様式3-3 ｲ（改修・要緊急安全確認）'!D24</f>
        <v>0</v>
      </c>
      <c r="F339" s="204"/>
      <c r="G339" s="205"/>
      <c r="H339" s="13" t="s">
        <v>50</v>
      </c>
      <c r="I339" s="206"/>
      <c r="J339" s="206"/>
      <c r="K339" s="206"/>
    </row>
    <row r="340" spans="1:11" ht="30" customHeight="1">
      <c r="A340" s="202" t="s">
        <v>217</v>
      </c>
      <c r="B340" s="202"/>
      <c r="C340" s="202"/>
      <c r="D340" s="202"/>
      <c r="E340" s="203">
        <f>'様式3-3 ｲ（改修・要緊急安全確認）'!C24</f>
        <v>0</v>
      </c>
      <c r="F340" s="204"/>
      <c r="G340" s="205"/>
      <c r="H340" s="13" t="s">
        <v>50</v>
      </c>
      <c r="I340" s="206"/>
      <c r="J340" s="206"/>
      <c r="K340" s="206"/>
    </row>
    <row r="341" spans="1:11" ht="30" customHeight="1">
      <c r="A341" s="202" t="s">
        <v>110</v>
      </c>
      <c r="B341" s="202"/>
      <c r="C341" s="202"/>
      <c r="D341" s="202"/>
      <c r="E341" s="203">
        <f>'様式3-3 ｲ（改修・要緊急安全確認）'!F24</f>
        <v>0</v>
      </c>
      <c r="F341" s="204"/>
      <c r="G341" s="205"/>
      <c r="H341" s="13" t="s">
        <v>50</v>
      </c>
      <c r="I341" s="206"/>
      <c r="J341" s="206"/>
      <c r="K341" s="206"/>
    </row>
    <row r="342" spans="1:11" ht="30" customHeight="1">
      <c r="A342" s="202" t="s">
        <v>37</v>
      </c>
      <c r="B342" s="202"/>
      <c r="C342" s="202"/>
      <c r="D342" s="202"/>
      <c r="E342" s="203">
        <f>'様式3-3 ｲ（改修・要緊急安全確認）'!V24</f>
        <v>0</v>
      </c>
      <c r="F342" s="204"/>
      <c r="G342" s="205"/>
      <c r="H342" s="13" t="s">
        <v>50</v>
      </c>
      <c r="I342" s="206"/>
      <c r="J342" s="206"/>
      <c r="K342" s="206"/>
    </row>
    <row r="343" spans="1:11" ht="13.5">
      <c r="A343" s="17" t="s">
        <v>38</v>
      </c>
      <c r="B343" s="18"/>
      <c r="C343" s="18"/>
      <c r="D343" s="18"/>
      <c r="E343" s="18"/>
      <c r="F343" s="18"/>
      <c r="G343" s="18"/>
      <c r="H343" s="18"/>
      <c r="I343" s="18"/>
      <c r="J343" s="18"/>
      <c r="K343" s="19"/>
    </row>
    <row r="344" spans="1:11" ht="13.5">
      <c r="A344" s="17"/>
      <c r="B344" s="18"/>
      <c r="C344" s="18"/>
      <c r="D344" s="18"/>
      <c r="E344" s="18"/>
      <c r="F344" s="18"/>
      <c r="G344" s="18"/>
      <c r="H344" s="18"/>
      <c r="I344" s="18"/>
      <c r="J344" s="18"/>
      <c r="K344" s="19"/>
    </row>
    <row r="345" spans="1:11" ht="13.5">
      <c r="A345" s="103" t="s">
        <v>215</v>
      </c>
      <c r="B345" s="104"/>
      <c r="C345" s="104"/>
      <c r="D345" s="104"/>
      <c r="E345" s="104"/>
      <c r="F345" s="104"/>
      <c r="G345" s="104"/>
      <c r="H345" s="104"/>
      <c r="I345" s="104"/>
      <c r="J345" s="104"/>
      <c r="K345" s="19"/>
    </row>
    <row r="346" spans="1:11" ht="19.5" customHeight="1">
      <c r="A346" s="245" t="s">
        <v>40</v>
      </c>
      <c r="B346" s="246"/>
      <c r="C346" s="246"/>
      <c r="D346" s="247"/>
      <c r="E346" s="242" t="s">
        <v>285</v>
      </c>
      <c r="F346" s="243"/>
      <c r="G346" s="243"/>
      <c r="H346" s="243"/>
      <c r="I346" s="243"/>
      <c r="J346" s="244"/>
      <c r="K346" s="19"/>
    </row>
    <row r="347" spans="1:11" ht="19.5" customHeight="1">
      <c r="A347" s="105" t="s">
        <v>214</v>
      </c>
      <c r="B347" s="106"/>
      <c r="C347" s="106"/>
      <c r="D347" s="107"/>
      <c r="E347" s="242" t="s">
        <v>274</v>
      </c>
      <c r="F347" s="243"/>
      <c r="G347" s="243"/>
      <c r="H347" s="243"/>
      <c r="I347" s="243"/>
      <c r="J347" s="244"/>
      <c r="K347" s="19"/>
    </row>
    <row r="348" spans="1:11" ht="30" customHeight="1">
      <c r="A348" s="239" t="s">
        <v>272</v>
      </c>
      <c r="B348" s="240"/>
      <c r="C348" s="240"/>
      <c r="D348" s="241"/>
      <c r="E348" s="242" t="s">
        <v>274</v>
      </c>
      <c r="F348" s="243"/>
      <c r="G348" s="243"/>
      <c r="H348" s="243"/>
      <c r="I348" s="243"/>
      <c r="J348" s="244"/>
      <c r="K348" s="135"/>
    </row>
    <row r="349" spans="1:11" ht="13.5">
      <c r="A349" s="21"/>
      <c r="B349" s="22"/>
      <c r="C349" s="22"/>
      <c r="D349" s="22"/>
      <c r="E349" s="22"/>
      <c r="F349" s="22"/>
      <c r="G349" s="22"/>
      <c r="H349" s="22"/>
      <c r="I349" s="22"/>
      <c r="J349" s="22"/>
      <c r="K349" s="23"/>
    </row>
    <row r="351" spans="1:11" ht="13.5">
      <c r="A351" s="14" t="s">
        <v>218</v>
      </c>
      <c r="B351" s="15"/>
      <c r="C351" s="15"/>
      <c r="D351" s="15"/>
      <c r="E351" s="15"/>
      <c r="F351" s="15"/>
      <c r="G351" s="15"/>
      <c r="H351" s="15"/>
      <c r="I351" s="15"/>
      <c r="J351" s="15"/>
      <c r="K351" s="16"/>
    </row>
    <row r="352" spans="1:11" ht="13.5">
      <c r="A352" s="17"/>
      <c r="B352" s="18"/>
      <c r="C352" s="18"/>
      <c r="D352" s="18"/>
      <c r="E352" s="18"/>
      <c r="F352" s="18"/>
      <c r="G352" s="18"/>
      <c r="H352" s="18"/>
      <c r="I352" s="18"/>
      <c r="J352" s="18"/>
      <c r="K352" s="19"/>
    </row>
    <row r="353" spans="1:11" ht="13.5">
      <c r="A353" s="17"/>
      <c r="B353" s="18"/>
      <c r="C353" s="18"/>
      <c r="D353" s="18"/>
      <c r="E353" s="18"/>
      <c r="F353" s="18"/>
      <c r="G353" s="18"/>
      <c r="H353" s="18"/>
      <c r="I353" s="18"/>
      <c r="J353" s="18"/>
      <c r="K353" s="19"/>
    </row>
    <row r="354" spans="1:11" ht="13.5">
      <c r="A354" s="17"/>
      <c r="B354" s="18"/>
      <c r="C354" s="18"/>
      <c r="D354" s="18"/>
      <c r="E354" s="18"/>
      <c r="F354" s="18"/>
      <c r="G354" s="18"/>
      <c r="H354" s="18"/>
      <c r="I354" s="18"/>
      <c r="J354" s="18"/>
      <c r="K354" s="19"/>
    </row>
    <row r="355" spans="1:11" ht="18.75">
      <c r="A355" s="228" t="s">
        <v>20</v>
      </c>
      <c r="B355" s="229"/>
      <c r="C355" s="229"/>
      <c r="D355" s="229"/>
      <c r="E355" s="229"/>
      <c r="F355" s="229"/>
      <c r="G355" s="229"/>
      <c r="H355" s="229"/>
      <c r="I355" s="229"/>
      <c r="J355" s="229"/>
      <c r="K355" s="230"/>
    </row>
    <row r="356" spans="1:11" ht="18.75">
      <c r="A356" s="20"/>
      <c r="B356" s="18"/>
      <c r="C356" s="18"/>
      <c r="D356" s="18"/>
      <c r="E356" s="18"/>
      <c r="F356" s="18"/>
      <c r="G356" s="18"/>
      <c r="H356" s="18"/>
      <c r="I356" s="18"/>
      <c r="J356" s="18"/>
      <c r="K356" s="19"/>
    </row>
    <row r="357" spans="1:11" ht="13.5">
      <c r="A357" s="17"/>
      <c r="B357" s="18"/>
      <c r="C357" s="18"/>
      <c r="D357" s="18"/>
      <c r="E357" s="18"/>
      <c r="F357" s="18"/>
      <c r="G357" s="18"/>
      <c r="H357" s="18"/>
      <c r="I357" s="18"/>
      <c r="J357" s="18"/>
      <c r="K357" s="19"/>
    </row>
    <row r="358" spans="1:11" ht="13.5">
      <c r="A358" s="17" t="s">
        <v>45</v>
      </c>
      <c r="B358" s="18"/>
      <c r="C358" s="18"/>
      <c r="D358" s="18"/>
      <c r="E358" s="18"/>
      <c r="F358" s="18"/>
      <c r="G358" s="18"/>
      <c r="H358" s="18"/>
      <c r="I358" s="18"/>
      <c r="J358" s="18"/>
      <c r="K358" s="19"/>
    </row>
    <row r="359" spans="1:11" ht="30" customHeight="1">
      <c r="A359" s="97" t="s">
        <v>21</v>
      </c>
      <c r="B359" s="136" t="str">
        <f>CONCATENATE('★基礎情報入力'!D4,"　　",'★基礎情報入力'!D5)</f>
        <v>　　</v>
      </c>
      <c r="C359" s="137"/>
      <c r="D359" s="137"/>
      <c r="E359" s="137"/>
      <c r="F359" s="137"/>
      <c r="G359" s="137"/>
      <c r="H359" s="137"/>
      <c r="I359" s="137"/>
      <c r="J359" s="137"/>
      <c r="K359" s="190"/>
    </row>
    <row r="360" spans="1:11" ht="13.5">
      <c r="A360" s="17"/>
      <c r="B360" s="18"/>
      <c r="C360" s="18"/>
      <c r="D360" s="18"/>
      <c r="E360" s="18"/>
      <c r="F360" s="18"/>
      <c r="G360" s="18"/>
      <c r="H360" s="18"/>
      <c r="I360" s="18"/>
      <c r="J360" s="18"/>
      <c r="K360" s="19"/>
    </row>
    <row r="361" spans="1:11" ht="13.5">
      <c r="A361" s="17" t="s">
        <v>279</v>
      </c>
      <c r="B361" s="18"/>
      <c r="C361" s="18"/>
      <c r="D361" s="18"/>
      <c r="E361" s="18"/>
      <c r="F361" s="18"/>
      <c r="G361" s="18"/>
      <c r="H361" s="18"/>
      <c r="I361" s="18"/>
      <c r="J361" s="18"/>
      <c r="K361" s="19"/>
    </row>
    <row r="362" spans="1:11" ht="30" customHeight="1">
      <c r="A362" s="219"/>
      <c r="B362" s="220"/>
      <c r="C362" s="18" t="s">
        <v>25</v>
      </c>
      <c r="D362" s="18"/>
      <c r="E362" s="18"/>
      <c r="F362" s="18"/>
      <c r="G362" s="18"/>
      <c r="H362" s="18"/>
      <c r="I362" s="18"/>
      <c r="J362" s="18"/>
      <c r="K362" s="19"/>
    </row>
    <row r="363" spans="1:11" ht="13.5">
      <c r="A363" s="17"/>
      <c r="B363" s="18"/>
      <c r="C363" s="18"/>
      <c r="D363" s="18"/>
      <c r="E363" s="18"/>
      <c r="F363" s="18"/>
      <c r="G363" s="18"/>
      <c r="H363" s="18"/>
      <c r="I363" s="18"/>
      <c r="J363" s="18"/>
      <c r="K363" s="19"/>
    </row>
    <row r="364" spans="1:11" ht="13.5">
      <c r="A364" s="17" t="s">
        <v>23</v>
      </c>
      <c r="B364" s="18"/>
      <c r="C364" s="18"/>
      <c r="D364" s="18"/>
      <c r="E364" s="18"/>
      <c r="F364" s="18"/>
      <c r="G364" s="18"/>
      <c r="H364" s="18"/>
      <c r="I364" s="18"/>
      <c r="J364" s="18"/>
      <c r="K364" s="19"/>
    </row>
    <row r="365" spans="1:11" ht="30" customHeight="1">
      <c r="A365" s="98" t="s">
        <v>24</v>
      </c>
      <c r="B365" s="221">
        <f>'★基礎情報入力'!T100</f>
        <v>0</v>
      </c>
      <c r="C365" s="222"/>
      <c r="D365" s="222"/>
      <c r="E365" s="222"/>
      <c r="F365" s="222"/>
      <c r="G365" s="222"/>
      <c r="H365" s="222"/>
      <c r="I365" s="222"/>
      <c r="J365" s="222"/>
      <c r="K365" s="223"/>
    </row>
    <row r="366" spans="1:11" ht="24.75" customHeight="1">
      <c r="A366" s="146" t="s">
        <v>43</v>
      </c>
      <c r="B366" s="221">
        <f>'★基礎情報入力'!T101</f>
        <v>0</v>
      </c>
      <c r="C366" s="222"/>
      <c r="D366" s="222"/>
      <c r="E366" s="222"/>
      <c r="F366" s="222"/>
      <c r="G366" s="222"/>
      <c r="H366" s="222"/>
      <c r="I366" s="222"/>
      <c r="J366" s="222"/>
      <c r="K366" s="223"/>
    </row>
    <row r="367" spans="1:11" ht="39.75" customHeight="1">
      <c r="A367" s="224"/>
      <c r="B367" s="225">
        <f>CONCATENATE('★基礎情報入力'!T102,'★基礎情報入力'!T103,'★基礎情報入力'!T104)</f>
      </c>
      <c r="C367" s="226"/>
      <c r="D367" s="226"/>
      <c r="E367" s="226"/>
      <c r="F367" s="226"/>
      <c r="G367" s="226"/>
      <c r="H367" s="226"/>
      <c r="I367" s="226"/>
      <c r="J367" s="226"/>
      <c r="K367" s="227"/>
    </row>
    <row r="368" spans="1:11" ht="30" customHeight="1">
      <c r="A368" s="98" t="s">
        <v>26</v>
      </c>
      <c r="B368" s="207">
        <f>B367</f>
      </c>
      <c r="C368" s="208"/>
      <c r="D368" s="208"/>
      <c r="E368" s="208"/>
      <c r="F368" s="208"/>
      <c r="G368" s="208"/>
      <c r="H368" s="208"/>
      <c r="I368" s="208"/>
      <c r="J368" s="208"/>
      <c r="K368" s="209"/>
    </row>
    <row r="369" spans="1:11" ht="13.5">
      <c r="A369" s="17" t="s">
        <v>27</v>
      </c>
      <c r="B369" s="18"/>
      <c r="C369" s="18"/>
      <c r="D369" s="18"/>
      <c r="E369" s="18"/>
      <c r="F369" s="18"/>
      <c r="G369" s="18"/>
      <c r="H369" s="18"/>
      <c r="I369" s="18"/>
      <c r="J369" s="18"/>
      <c r="K369" s="19"/>
    </row>
    <row r="370" spans="1:11" ht="13.5">
      <c r="A370" s="17"/>
      <c r="B370" s="18"/>
      <c r="C370" s="18"/>
      <c r="D370" s="18"/>
      <c r="E370" s="18"/>
      <c r="F370" s="18"/>
      <c r="G370" s="18"/>
      <c r="H370" s="18"/>
      <c r="I370" s="18"/>
      <c r="J370" s="18"/>
      <c r="K370" s="19"/>
    </row>
    <row r="371" spans="1:11" ht="39.75" customHeight="1">
      <c r="A371" s="98" t="s">
        <v>28</v>
      </c>
      <c r="B371" s="210"/>
      <c r="C371" s="211"/>
      <c r="D371" s="211"/>
      <c r="E371" s="211"/>
      <c r="F371" s="211"/>
      <c r="G371" s="211"/>
      <c r="H371" s="211"/>
      <c r="I371" s="211"/>
      <c r="J371" s="211"/>
      <c r="K371" s="212"/>
    </row>
    <row r="372" spans="1:11" ht="30" customHeight="1">
      <c r="A372" s="8" t="s">
        <v>29</v>
      </c>
      <c r="B372" s="213" t="s">
        <v>46</v>
      </c>
      <c r="C372" s="214"/>
      <c r="D372" s="214"/>
      <c r="E372" s="214"/>
      <c r="F372" s="99" t="s">
        <v>49</v>
      </c>
      <c r="G372" s="100"/>
      <c r="H372" s="99" t="s">
        <v>47</v>
      </c>
      <c r="I372" s="100"/>
      <c r="J372" s="10" t="s">
        <v>48</v>
      </c>
      <c r="K372" s="11"/>
    </row>
    <row r="373" spans="1:11" ht="30" customHeight="1">
      <c r="A373" s="8" t="s">
        <v>30</v>
      </c>
      <c r="B373" s="215">
        <f>'★基礎情報入力'!T105</f>
        <v>0</v>
      </c>
      <c r="C373" s="216"/>
      <c r="D373" s="9" t="s">
        <v>31</v>
      </c>
      <c r="E373" s="9"/>
      <c r="F373" s="9"/>
      <c r="G373" s="9"/>
      <c r="H373" s="9"/>
      <c r="I373" s="9"/>
      <c r="J373" s="9"/>
      <c r="K373" s="6"/>
    </row>
    <row r="374" spans="1:11" ht="30" customHeight="1">
      <c r="A374" s="97" t="s">
        <v>44</v>
      </c>
      <c r="B374" s="217" t="s">
        <v>53</v>
      </c>
      <c r="C374" s="218"/>
      <c r="D374" s="9" t="s">
        <v>32</v>
      </c>
      <c r="E374" s="9"/>
      <c r="F374" s="9"/>
      <c r="G374" s="9"/>
      <c r="H374" s="9"/>
      <c r="I374" s="9"/>
      <c r="J374" s="9"/>
      <c r="K374" s="6"/>
    </row>
    <row r="375" spans="1:11" ht="13.5">
      <c r="A375" s="17"/>
      <c r="B375" s="18"/>
      <c r="C375" s="18"/>
      <c r="D375" s="18"/>
      <c r="E375" s="18"/>
      <c r="F375" s="18"/>
      <c r="G375" s="18"/>
      <c r="H375" s="18"/>
      <c r="I375" s="18"/>
      <c r="J375" s="18"/>
      <c r="K375" s="19"/>
    </row>
    <row r="376" spans="1:11" ht="13.5">
      <c r="A376" s="17" t="s">
        <v>33</v>
      </c>
      <c r="B376" s="18"/>
      <c r="C376" s="18"/>
      <c r="D376" s="18"/>
      <c r="E376" s="18"/>
      <c r="F376" s="18"/>
      <c r="G376" s="18"/>
      <c r="H376" s="18"/>
      <c r="I376" s="18"/>
      <c r="J376" s="18"/>
      <c r="K376" s="19"/>
    </row>
    <row r="377" spans="1:11" ht="19.5" customHeight="1">
      <c r="A377" s="182" t="s">
        <v>34</v>
      </c>
      <c r="B377" s="182"/>
      <c r="C377" s="182"/>
      <c r="D377" s="182"/>
      <c r="E377" s="182" t="s">
        <v>51</v>
      </c>
      <c r="F377" s="182"/>
      <c r="G377" s="182"/>
      <c r="H377" s="182"/>
      <c r="I377" s="182" t="s">
        <v>52</v>
      </c>
      <c r="J377" s="182"/>
      <c r="K377" s="182"/>
    </row>
    <row r="378" spans="1:11" ht="30" customHeight="1">
      <c r="A378" s="202" t="s">
        <v>216</v>
      </c>
      <c r="B378" s="202"/>
      <c r="C378" s="202"/>
      <c r="D378" s="202"/>
      <c r="E378" s="203">
        <f>'様式3-3 ｲ（改修・要緊急安全確認）'!D26</f>
        <v>0</v>
      </c>
      <c r="F378" s="204"/>
      <c r="G378" s="205"/>
      <c r="H378" s="13" t="s">
        <v>50</v>
      </c>
      <c r="I378" s="206"/>
      <c r="J378" s="206"/>
      <c r="K378" s="206"/>
    </row>
    <row r="379" spans="1:11" ht="30" customHeight="1">
      <c r="A379" s="202" t="s">
        <v>217</v>
      </c>
      <c r="B379" s="202"/>
      <c r="C379" s="202"/>
      <c r="D379" s="202"/>
      <c r="E379" s="203">
        <f>'様式3-3 ｲ（改修・要緊急安全確認）'!C26</f>
        <v>0</v>
      </c>
      <c r="F379" s="204"/>
      <c r="G379" s="205"/>
      <c r="H379" s="13" t="s">
        <v>50</v>
      </c>
      <c r="I379" s="206"/>
      <c r="J379" s="206"/>
      <c r="K379" s="206"/>
    </row>
    <row r="380" spans="1:11" ht="30" customHeight="1">
      <c r="A380" s="202" t="s">
        <v>110</v>
      </c>
      <c r="B380" s="202"/>
      <c r="C380" s="202"/>
      <c r="D380" s="202"/>
      <c r="E380" s="203">
        <f>'様式3-3 ｲ（改修・要緊急安全確認）'!F26</f>
        <v>0</v>
      </c>
      <c r="F380" s="204"/>
      <c r="G380" s="205"/>
      <c r="H380" s="13" t="s">
        <v>50</v>
      </c>
      <c r="I380" s="206"/>
      <c r="J380" s="206"/>
      <c r="K380" s="206"/>
    </row>
    <row r="381" spans="1:11" ht="30" customHeight="1">
      <c r="A381" s="202" t="s">
        <v>37</v>
      </c>
      <c r="B381" s="202"/>
      <c r="C381" s="202"/>
      <c r="D381" s="202"/>
      <c r="E381" s="203">
        <f>'様式3-3 ｲ（改修・要緊急安全確認）'!V26</f>
        <v>0</v>
      </c>
      <c r="F381" s="204"/>
      <c r="G381" s="205"/>
      <c r="H381" s="13" t="s">
        <v>50</v>
      </c>
      <c r="I381" s="206"/>
      <c r="J381" s="206"/>
      <c r="K381" s="206"/>
    </row>
    <row r="382" spans="1:11" ht="13.5">
      <c r="A382" s="17" t="s">
        <v>38</v>
      </c>
      <c r="B382" s="18"/>
      <c r="C382" s="18"/>
      <c r="D382" s="18"/>
      <c r="E382" s="18"/>
      <c r="F382" s="18"/>
      <c r="G382" s="18"/>
      <c r="H382" s="18"/>
      <c r="I382" s="18"/>
      <c r="J382" s="18"/>
      <c r="K382" s="19"/>
    </row>
    <row r="383" spans="1:11" ht="13.5">
      <c r="A383" s="17"/>
      <c r="B383" s="18"/>
      <c r="C383" s="18"/>
      <c r="D383" s="18"/>
      <c r="E383" s="18"/>
      <c r="F383" s="18"/>
      <c r="G383" s="18"/>
      <c r="H383" s="18"/>
      <c r="I383" s="18"/>
      <c r="J383" s="18"/>
      <c r="K383" s="19"/>
    </row>
    <row r="384" spans="1:11" ht="13.5">
      <c r="A384" s="103" t="s">
        <v>215</v>
      </c>
      <c r="B384" s="104"/>
      <c r="C384" s="104"/>
      <c r="D384" s="104"/>
      <c r="E384" s="104"/>
      <c r="F384" s="104"/>
      <c r="G384" s="104"/>
      <c r="H384" s="104"/>
      <c r="I384" s="104"/>
      <c r="J384" s="104"/>
      <c r="K384" s="19"/>
    </row>
    <row r="385" spans="1:11" ht="19.5" customHeight="1">
      <c r="A385" s="245" t="s">
        <v>40</v>
      </c>
      <c r="B385" s="246"/>
      <c r="C385" s="246"/>
      <c r="D385" s="247"/>
      <c r="E385" s="242" t="s">
        <v>285</v>
      </c>
      <c r="F385" s="243"/>
      <c r="G385" s="243"/>
      <c r="H385" s="243"/>
      <c r="I385" s="243"/>
      <c r="J385" s="244"/>
      <c r="K385" s="19"/>
    </row>
    <row r="386" spans="1:11" ht="19.5" customHeight="1">
      <c r="A386" s="105" t="s">
        <v>214</v>
      </c>
      <c r="B386" s="106"/>
      <c r="C386" s="106"/>
      <c r="D386" s="107"/>
      <c r="E386" s="242" t="s">
        <v>274</v>
      </c>
      <c r="F386" s="243"/>
      <c r="G386" s="243"/>
      <c r="H386" s="243"/>
      <c r="I386" s="243"/>
      <c r="J386" s="244"/>
      <c r="K386" s="19"/>
    </row>
    <row r="387" spans="1:11" ht="30" customHeight="1">
      <c r="A387" s="239" t="s">
        <v>272</v>
      </c>
      <c r="B387" s="240"/>
      <c r="C387" s="240"/>
      <c r="D387" s="241"/>
      <c r="E387" s="242" t="s">
        <v>274</v>
      </c>
      <c r="F387" s="243"/>
      <c r="G387" s="243"/>
      <c r="H387" s="243"/>
      <c r="I387" s="243"/>
      <c r="J387" s="244"/>
      <c r="K387" s="135"/>
    </row>
    <row r="388" spans="1:11" ht="13.5">
      <c r="A388" s="21"/>
      <c r="B388" s="22"/>
      <c r="C388" s="22"/>
      <c r="D388" s="22"/>
      <c r="E388" s="22"/>
      <c r="F388" s="22"/>
      <c r="G388" s="22"/>
      <c r="H388" s="22"/>
      <c r="I388" s="22"/>
      <c r="J388" s="22"/>
      <c r="K388" s="23"/>
    </row>
  </sheetData>
  <sheetProtection/>
  <mergeCells count="320">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I27:K27"/>
    <mergeCell ref="A28:D28"/>
    <mergeCell ref="E28:G28"/>
    <mergeCell ref="I28:K28"/>
    <mergeCell ref="A29:D29"/>
    <mergeCell ref="E29:G29"/>
    <mergeCell ref="I29:K29"/>
    <mergeCell ref="A35:D35"/>
    <mergeCell ref="E35:J35"/>
    <mergeCell ref="A43:K43"/>
    <mergeCell ref="E386:J386"/>
    <mergeCell ref="A30:D30"/>
    <mergeCell ref="E30:G30"/>
    <mergeCell ref="I30:K30"/>
    <mergeCell ref="A31:D31"/>
    <mergeCell ref="E31:G31"/>
    <mergeCell ref="I31:K31"/>
    <mergeCell ref="B47:K47"/>
    <mergeCell ref="A50:B50"/>
    <mergeCell ref="B53:K53"/>
    <mergeCell ref="A54:A55"/>
    <mergeCell ref="B54:K54"/>
    <mergeCell ref="B55:K55"/>
    <mergeCell ref="B56:K56"/>
    <mergeCell ref="B59:K59"/>
    <mergeCell ref="B60:E60"/>
    <mergeCell ref="B61:C61"/>
    <mergeCell ref="B62:C62"/>
    <mergeCell ref="A65:D65"/>
    <mergeCell ref="E65:H65"/>
    <mergeCell ref="I65:K65"/>
    <mergeCell ref="A66:D66"/>
    <mergeCell ref="E66:G66"/>
    <mergeCell ref="I66:K66"/>
    <mergeCell ref="A67:D67"/>
    <mergeCell ref="E67:G67"/>
    <mergeCell ref="I67:K67"/>
    <mergeCell ref="A73:D73"/>
    <mergeCell ref="E73:J73"/>
    <mergeCell ref="A82:K82"/>
    <mergeCell ref="A68:D68"/>
    <mergeCell ref="E68:G68"/>
    <mergeCell ref="I68:K68"/>
    <mergeCell ref="A69:D69"/>
    <mergeCell ref="E69:G69"/>
    <mergeCell ref="I69:K69"/>
    <mergeCell ref="E104:H104"/>
    <mergeCell ref="I104:K104"/>
    <mergeCell ref="B86:K86"/>
    <mergeCell ref="A89:B89"/>
    <mergeCell ref="B92:K92"/>
    <mergeCell ref="A93:A94"/>
    <mergeCell ref="B93:K93"/>
    <mergeCell ref="B94:K94"/>
    <mergeCell ref="I105:K105"/>
    <mergeCell ref="A106:D106"/>
    <mergeCell ref="E106:G106"/>
    <mergeCell ref="I106:K106"/>
    <mergeCell ref="B95:K95"/>
    <mergeCell ref="B98:K98"/>
    <mergeCell ref="B99:E99"/>
    <mergeCell ref="B100:C100"/>
    <mergeCell ref="B101:C101"/>
    <mergeCell ref="A104:D104"/>
    <mergeCell ref="A121:K121"/>
    <mergeCell ref="A107:D107"/>
    <mergeCell ref="E107:G107"/>
    <mergeCell ref="I107:K107"/>
    <mergeCell ref="A108:D108"/>
    <mergeCell ref="E108:G108"/>
    <mergeCell ref="I108:K108"/>
    <mergeCell ref="B125:K125"/>
    <mergeCell ref="A128:B128"/>
    <mergeCell ref="B131:K131"/>
    <mergeCell ref="A132:A133"/>
    <mergeCell ref="B132:K132"/>
    <mergeCell ref="B133:K133"/>
    <mergeCell ref="B134:K134"/>
    <mergeCell ref="B137:K137"/>
    <mergeCell ref="B138:E138"/>
    <mergeCell ref="B139:C139"/>
    <mergeCell ref="B140:C140"/>
    <mergeCell ref="A143:D143"/>
    <mergeCell ref="E143:H143"/>
    <mergeCell ref="I143:K143"/>
    <mergeCell ref="A144:D144"/>
    <mergeCell ref="E144:G144"/>
    <mergeCell ref="I144:K144"/>
    <mergeCell ref="A145:D145"/>
    <mergeCell ref="E145:G145"/>
    <mergeCell ref="I145:K145"/>
    <mergeCell ref="A151:D151"/>
    <mergeCell ref="E151:J151"/>
    <mergeCell ref="A160:K160"/>
    <mergeCell ref="A146:D146"/>
    <mergeCell ref="E146:G146"/>
    <mergeCell ref="I146:K146"/>
    <mergeCell ref="A147:D147"/>
    <mergeCell ref="E147:G147"/>
    <mergeCell ref="I147:K147"/>
    <mergeCell ref="A153:D153"/>
    <mergeCell ref="B164:K164"/>
    <mergeCell ref="A167:B167"/>
    <mergeCell ref="B170:K170"/>
    <mergeCell ref="A171:A172"/>
    <mergeCell ref="B171:K171"/>
    <mergeCell ref="B172:K172"/>
    <mergeCell ref="B173:K173"/>
    <mergeCell ref="B176:K176"/>
    <mergeCell ref="B177:E177"/>
    <mergeCell ref="B178:C178"/>
    <mergeCell ref="B179:C179"/>
    <mergeCell ref="A182:D182"/>
    <mergeCell ref="E182:H182"/>
    <mergeCell ref="I182:K182"/>
    <mergeCell ref="A183:D183"/>
    <mergeCell ref="E183:G183"/>
    <mergeCell ref="I183:K183"/>
    <mergeCell ref="A184:D184"/>
    <mergeCell ref="E184:G184"/>
    <mergeCell ref="I184:K184"/>
    <mergeCell ref="A190:D190"/>
    <mergeCell ref="E190:J190"/>
    <mergeCell ref="A199:K199"/>
    <mergeCell ref="A185:D185"/>
    <mergeCell ref="E185:G185"/>
    <mergeCell ref="I185:K185"/>
    <mergeCell ref="A186:D186"/>
    <mergeCell ref="E186:G186"/>
    <mergeCell ref="I186:K186"/>
    <mergeCell ref="B203:K203"/>
    <mergeCell ref="A206:B206"/>
    <mergeCell ref="B209:K209"/>
    <mergeCell ref="A210:A211"/>
    <mergeCell ref="B210:K210"/>
    <mergeCell ref="B211:K211"/>
    <mergeCell ref="B212:K212"/>
    <mergeCell ref="B215:K215"/>
    <mergeCell ref="B216:E216"/>
    <mergeCell ref="B217:C217"/>
    <mergeCell ref="B218:C218"/>
    <mergeCell ref="A221:D221"/>
    <mergeCell ref="E221:H221"/>
    <mergeCell ref="I221:K221"/>
    <mergeCell ref="A222:D222"/>
    <mergeCell ref="E222:G222"/>
    <mergeCell ref="I222:K222"/>
    <mergeCell ref="A223:D223"/>
    <mergeCell ref="E223:G223"/>
    <mergeCell ref="I223:K223"/>
    <mergeCell ref="A229:D229"/>
    <mergeCell ref="E229:J229"/>
    <mergeCell ref="A238:K238"/>
    <mergeCell ref="E230:J230"/>
    <mergeCell ref="A224:D224"/>
    <mergeCell ref="E224:G224"/>
    <mergeCell ref="I224:K224"/>
    <mergeCell ref="A225:D225"/>
    <mergeCell ref="E225:G225"/>
    <mergeCell ref="I225:K225"/>
    <mergeCell ref="A260:D260"/>
    <mergeCell ref="E260:H260"/>
    <mergeCell ref="I260:K260"/>
    <mergeCell ref="B242:K242"/>
    <mergeCell ref="A245:B245"/>
    <mergeCell ref="B248:K248"/>
    <mergeCell ref="A249:A250"/>
    <mergeCell ref="B249:K249"/>
    <mergeCell ref="B250:K250"/>
    <mergeCell ref="E261:G261"/>
    <mergeCell ref="I261:K261"/>
    <mergeCell ref="A262:D262"/>
    <mergeCell ref="E262:G262"/>
    <mergeCell ref="I262:K262"/>
    <mergeCell ref="B251:K251"/>
    <mergeCell ref="B254:K254"/>
    <mergeCell ref="B255:E255"/>
    <mergeCell ref="B256:C256"/>
    <mergeCell ref="B257:C257"/>
    <mergeCell ref="A277:K277"/>
    <mergeCell ref="E269:J269"/>
    <mergeCell ref="A263:D263"/>
    <mergeCell ref="E263:G263"/>
    <mergeCell ref="I263:K263"/>
    <mergeCell ref="A264:D264"/>
    <mergeCell ref="E264:G264"/>
    <mergeCell ref="I264:K264"/>
    <mergeCell ref="B281:K281"/>
    <mergeCell ref="A284:B284"/>
    <mergeCell ref="B287:K287"/>
    <mergeCell ref="A288:A289"/>
    <mergeCell ref="B288:K288"/>
    <mergeCell ref="B289:K289"/>
    <mergeCell ref="B290:K290"/>
    <mergeCell ref="B293:K293"/>
    <mergeCell ref="B294:E294"/>
    <mergeCell ref="B295:C295"/>
    <mergeCell ref="B296:C296"/>
    <mergeCell ref="A299:D299"/>
    <mergeCell ref="E299:H299"/>
    <mergeCell ref="I299:K299"/>
    <mergeCell ref="A300:D300"/>
    <mergeCell ref="E300:G300"/>
    <mergeCell ref="I300:K300"/>
    <mergeCell ref="A301:D301"/>
    <mergeCell ref="E301:G301"/>
    <mergeCell ref="I301:K301"/>
    <mergeCell ref="A307:D307"/>
    <mergeCell ref="E307:J307"/>
    <mergeCell ref="A316:K316"/>
    <mergeCell ref="E308:J308"/>
    <mergeCell ref="A302:D302"/>
    <mergeCell ref="E302:G302"/>
    <mergeCell ref="I302:K302"/>
    <mergeCell ref="A303:D303"/>
    <mergeCell ref="E303:G303"/>
    <mergeCell ref="I303:K303"/>
    <mergeCell ref="B320:K320"/>
    <mergeCell ref="A323:B323"/>
    <mergeCell ref="B326:K326"/>
    <mergeCell ref="A327:A328"/>
    <mergeCell ref="B327:K327"/>
    <mergeCell ref="B328:K328"/>
    <mergeCell ref="B329:K329"/>
    <mergeCell ref="B332:K332"/>
    <mergeCell ref="B333:E333"/>
    <mergeCell ref="B334:C334"/>
    <mergeCell ref="B335:C335"/>
    <mergeCell ref="A338:D338"/>
    <mergeCell ref="E338:H338"/>
    <mergeCell ref="I338:K338"/>
    <mergeCell ref="A339:D339"/>
    <mergeCell ref="E339:G339"/>
    <mergeCell ref="I339:K339"/>
    <mergeCell ref="A340:D340"/>
    <mergeCell ref="E340:G340"/>
    <mergeCell ref="I340:K340"/>
    <mergeCell ref="A346:D346"/>
    <mergeCell ref="E346:J346"/>
    <mergeCell ref="A355:K355"/>
    <mergeCell ref="E347:J347"/>
    <mergeCell ref="A341:D341"/>
    <mergeCell ref="E341:G341"/>
    <mergeCell ref="I341:K341"/>
    <mergeCell ref="A342:D342"/>
    <mergeCell ref="E342:G342"/>
    <mergeCell ref="I342:K342"/>
    <mergeCell ref="B359:K359"/>
    <mergeCell ref="A362:B362"/>
    <mergeCell ref="B365:K365"/>
    <mergeCell ref="A366:A367"/>
    <mergeCell ref="B366:K366"/>
    <mergeCell ref="B367:K367"/>
    <mergeCell ref="B372:E372"/>
    <mergeCell ref="B373:C373"/>
    <mergeCell ref="B374:C374"/>
    <mergeCell ref="A377:D377"/>
    <mergeCell ref="E377:H377"/>
    <mergeCell ref="I377:K377"/>
    <mergeCell ref="I381:K381"/>
    <mergeCell ref="A378:D378"/>
    <mergeCell ref="E378:G378"/>
    <mergeCell ref="I378:K378"/>
    <mergeCell ref="A379:D379"/>
    <mergeCell ref="E379:G379"/>
    <mergeCell ref="I379:K379"/>
    <mergeCell ref="E36:J36"/>
    <mergeCell ref="E74:J74"/>
    <mergeCell ref="E113:J113"/>
    <mergeCell ref="E152:J152"/>
    <mergeCell ref="E191:J191"/>
    <mergeCell ref="A380:D380"/>
    <mergeCell ref="E380:G380"/>
    <mergeCell ref="I380:K380"/>
    <mergeCell ref="B368:K368"/>
    <mergeCell ref="B371:K371"/>
    <mergeCell ref="E37:J37"/>
    <mergeCell ref="A37:D37"/>
    <mergeCell ref="A75:D75"/>
    <mergeCell ref="E75:J75"/>
    <mergeCell ref="A114:D114"/>
    <mergeCell ref="E114:J114"/>
    <mergeCell ref="A112:D112"/>
    <mergeCell ref="E112:J112"/>
    <mergeCell ref="A105:D105"/>
    <mergeCell ref="E105:G105"/>
    <mergeCell ref="E153:J153"/>
    <mergeCell ref="A192:D192"/>
    <mergeCell ref="E192:J192"/>
    <mergeCell ref="A231:D231"/>
    <mergeCell ref="E231:J231"/>
    <mergeCell ref="A270:D270"/>
    <mergeCell ref="E270:J270"/>
    <mergeCell ref="A268:D268"/>
    <mergeCell ref="E268:J268"/>
    <mergeCell ref="A261:D261"/>
    <mergeCell ref="A309:D309"/>
    <mergeCell ref="E309:J309"/>
    <mergeCell ref="A348:D348"/>
    <mergeCell ref="E348:J348"/>
    <mergeCell ref="A387:D387"/>
    <mergeCell ref="E387:J387"/>
    <mergeCell ref="A385:D385"/>
    <mergeCell ref="E385:J385"/>
    <mergeCell ref="A381:D381"/>
    <mergeCell ref="E381:G381"/>
  </mergeCells>
  <printOptions/>
  <pageMargins left="0.7086614173228347" right="0.5118110236220472" top="0.9448818897637796" bottom="0.7480314960629921" header="0.31496062992125984" footer="0.31496062992125984"/>
  <pageSetup blackAndWhite="1" horizontalDpi="600" verticalDpi="600" orientation="portrait" paperSize="9" scale="95" r:id="rId2"/>
  <rowBreaks count="9" manualBreakCount="9">
    <brk id="38" max="255" man="1"/>
    <brk id="77" max="255" man="1"/>
    <brk id="116" max="255" man="1"/>
    <brk id="155" max="255" man="1"/>
    <brk id="194" max="255" man="1"/>
    <brk id="233" max="255" man="1"/>
    <brk id="272" max="255" man="1"/>
    <brk id="311" max="255" man="1"/>
    <brk id="350" max="255" man="1"/>
  </rowBreaks>
  <drawing r:id="rId1"/>
</worksheet>
</file>

<file path=xl/worksheets/sheet9.xml><?xml version="1.0" encoding="utf-8"?>
<worksheet xmlns="http://schemas.openxmlformats.org/spreadsheetml/2006/main" xmlns:r="http://schemas.openxmlformats.org/officeDocument/2006/relationships">
  <sheetPr>
    <tabColor rgb="FF0070C0"/>
  </sheetPr>
  <dimension ref="A1:K389"/>
  <sheetViews>
    <sheetView showZeros="0" view="pageBreakPreview" zoomScale="85" zoomScaleSheetLayoutView="85" zoomScalePageLayoutView="0" workbookViewId="0" topLeftCell="A22">
      <selection activeCell="A11" sqref="A11"/>
    </sheetView>
  </sheetViews>
  <sheetFormatPr defaultColWidth="8.57421875" defaultRowHeight="15"/>
  <cols>
    <col min="1" max="3" width="8.57421875" style="0" customWidth="1"/>
    <col min="4" max="4" width="9.57421875" style="0" customWidth="1"/>
    <col min="5" max="10" width="8.57421875" style="0" customWidth="1"/>
    <col min="11" max="11" width="7.57421875" style="0" customWidth="1"/>
  </cols>
  <sheetData>
    <row r="1" spans="1:11" ht="13.5">
      <c r="A1" s="14" t="s">
        <v>218</v>
      </c>
      <c r="B1" s="15"/>
      <c r="C1" s="15"/>
      <c r="D1" s="15"/>
      <c r="E1" s="15"/>
      <c r="F1" s="15"/>
      <c r="G1" s="15"/>
      <c r="H1" s="15"/>
      <c r="I1" s="15"/>
      <c r="J1" s="15"/>
      <c r="K1" s="16"/>
    </row>
    <row r="2" spans="1:11" ht="13.5">
      <c r="A2" s="17"/>
      <c r="B2" s="18"/>
      <c r="C2" s="18"/>
      <c r="D2" s="18"/>
      <c r="E2" s="18"/>
      <c r="F2" s="18"/>
      <c r="G2" s="18"/>
      <c r="H2" s="18"/>
      <c r="I2" s="18"/>
      <c r="J2" s="18"/>
      <c r="K2" s="19"/>
    </row>
    <row r="3" spans="1:11" ht="13.5">
      <c r="A3" s="17"/>
      <c r="B3" s="18"/>
      <c r="C3" s="18"/>
      <c r="D3" s="18"/>
      <c r="E3" s="18"/>
      <c r="F3" s="18"/>
      <c r="G3" s="18"/>
      <c r="H3" s="18"/>
      <c r="I3" s="18"/>
      <c r="J3" s="18"/>
      <c r="K3" s="19"/>
    </row>
    <row r="4" spans="1:11" ht="13.5">
      <c r="A4" s="17"/>
      <c r="B4" s="18"/>
      <c r="C4" s="18"/>
      <c r="D4" s="18"/>
      <c r="E4" s="18"/>
      <c r="F4" s="18"/>
      <c r="G4" s="18"/>
      <c r="H4" s="18"/>
      <c r="I4" s="18"/>
      <c r="J4" s="18"/>
      <c r="K4" s="19"/>
    </row>
    <row r="5" spans="1:11" ht="18.75">
      <c r="A5" s="228" t="s">
        <v>20</v>
      </c>
      <c r="B5" s="229"/>
      <c r="C5" s="229"/>
      <c r="D5" s="229"/>
      <c r="E5" s="229"/>
      <c r="F5" s="229"/>
      <c r="G5" s="229"/>
      <c r="H5" s="229"/>
      <c r="I5" s="229"/>
      <c r="J5" s="229"/>
      <c r="K5" s="230"/>
    </row>
    <row r="6" spans="1:11" ht="18.75">
      <c r="A6" s="20"/>
      <c r="B6" s="18"/>
      <c r="C6" s="18"/>
      <c r="D6" s="18"/>
      <c r="E6" s="18"/>
      <c r="F6" s="18"/>
      <c r="G6" s="18"/>
      <c r="H6" s="18"/>
      <c r="I6" s="18"/>
      <c r="J6" s="18"/>
      <c r="K6" s="19"/>
    </row>
    <row r="7" spans="1:11" ht="13.5">
      <c r="A7" s="17"/>
      <c r="B7" s="18"/>
      <c r="C7" s="18"/>
      <c r="D7" s="18"/>
      <c r="E7" s="18"/>
      <c r="F7" s="18"/>
      <c r="G7" s="18"/>
      <c r="H7" s="18"/>
      <c r="I7" s="18"/>
      <c r="J7" s="18"/>
      <c r="K7" s="19"/>
    </row>
    <row r="8" spans="1:11" ht="13.5">
      <c r="A8" s="17" t="s">
        <v>45</v>
      </c>
      <c r="B8" s="18"/>
      <c r="C8" s="18"/>
      <c r="D8" s="18"/>
      <c r="E8" s="18"/>
      <c r="F8" s="18"/>
      <c r="G8" s="18"/>
      <c r="H8" s="18"/>
      <c r="I8" s="18"/>
      <c r="J8" s="18"/>
      <c r="K8" s="19"/>
    </row>
    <row r="9" spans="1:11" ht="30" customHeight="1">
      <c r="A9" s="97" t="s">
        <v>21</v>
      </c>
      <c r="B9" s="136" t="str">
        <f>CONCATENATE('★基礎情報入力'!D4,"　　",'★基礎情報入力'!D5)</f>
        <v>　　</v>
      </c>
      <c r="C9" s="137"/>
      <c r="D9" s="137"/>
      <c r="E9" s="137"/>
      <c r="F9" s="137"/>
      <c r="G9" s="137"/>
      <c r="H9" s="137"/>
      <c r="I9" s="137"/>
      <c r="J9" s="137"/>
      <c r="K9" s="190"/>
    </row>
    <row r="10" spans="1:11" ht="13.5">
      <c r="A10" s="17"/>
      <c r="B10" s="18"/>
      <c r="C10" s="18"/>
      <c r="D10" s="18"/>
      <c r="E10" s="18"/>
      <c r="F10" s="18"/>
      <c r="G10" s="18"/>
      <c r="H10" s="18"/>
      <c r="I10" s="18"/>
      <c r="J10" s="18"/>
      <c r="K10" s="19"/>
    </row>
    <row r="11" spans="1:11" ht="13.5">
      <c r="A11" s="17" t="s">
        <v>279</v>
      </c>
      <c r="B11" s="18"/>
      <c r="C11" s="18"/>
      <c r="D11" s="18"/>
      <c r="E11" s="18"/>
      <c r="F11" s="18"/>
      <c r="G11" s="18"/>
      <c r="H11" s="18"/>
      <c r="I11" s="18"/>
      <c r="J11" s="18"/>
      <c r="K11" s="19"/>
    </row>
    <row r="12" spans="1:11" ht="30" customHeight="1">
      <c r="A12" s="219"/>
      <c r="B12" s="220"/>
      <c r="C12" s="18" t="s">
        <v>25</v>
      </c>
      <c r="D12" s="18"/>
      <c r="E12" s="18"/>
      <c r="F12" s="18"/>
      <c r="G12" s="18"/>
      <c r="H12" s="18"/>
      <c r="I12" s="18"/>
      <c r="J12" s="18"/>
      <c r="K12" s="19"/>
    </row>
    <row r="13" spans="1:11" ht="13.5">
      <c r="A13" s="17"/>
      <c r="B13" s="18"/>
      <c r="C13" s="18"/>
      <c r="D13" s="18"/>
      <c r="E13" s="18"/>
      <c r="F13" s="18"/>
      <c r="G13" s="18"/>
      <c r="H13" s="18"/>
      <c r="I13" s="18"/>
      <c r="J13" s="18"/>
      <c r="K13" s="19"/>
    </row>
    <row r="14" spans="1:11" ht="13.5">
      <c r="A14" s="17" t="s">
        <v>23</v>
      </c>
      <c r="B14" s="18"/>
      <c r="C14" s="18"/>
      <c r="D14" s="18"/>
      <c r="E14" s="18"/>
      <c r="F14" s="18"/>
      <c r="G14" s="18"/>
      <c r="H14" s="18"/>
      <c r="I14" s="18"/>
      <c r="J14" s="18"/>
      <c r="K14" s="19"/>
    </row>
    <row r="15" spans="1:11" ht="30" customHeight="1">
      <c r="A15" s="98" t="s">
        <v>24</v>
      </c>
      <c r="B15" s="221">
        <f>'★基礎情報入力'!V10</f>
        <v>0</v>
      </c>
      <c r="C15" s="222"/>
      <c r="D15" s="222"/>
      <c r="E15" s="222"/>
      <c r="F15" s="222"/>
      <c r="G15" s="222"/>
      <c r="H15" s="222"/>
      <c r="I15" s="222"/>
      <c r="J15" s="222"/>
      <c r="K15" s="223"/>
    </row>
    <row r="16" spans="1:11" ht="24.75" customHeight="1">
      <c r="A16" s="146" t="s">
        <v>43</v>
      </c>
      <c r="B16" s="221">
        <f>'★基礎情報入力'!V11</f>
        <v>0</v>
      </c>
      <c r="C16" s="222"/>
      <c r="D16" s="222"/>
      <c r="E16" s="222"/>
      <c r="F16" s="222"/>
      <c r="G16" s="222"/>
      <c r="H16" s="222"/>
      <c r="I16" s="222"/>
      <c r="J16" s="222"/>
      <c r="K16" s="223"/>
    </row>
    <row r="17" spans="1:11" ht="39.75" customHeight="1">
      <c r="A17" s="224"/>
      <c r="B17" s="225">
        <f>CONCATENATE('★基礎情報入力'!V12,'★基礎情報入力'!V13,'★基礎情報入力'!V14)</f>
      </c>
      <c r="C17" s="226"/>
      <c r="D17" s="226"/>
      <c r="E17" s="226"/>
      <c r="F17" s="226"/>
      <c r="G17" s="226"/>
      <c r="H17" s="226"/>
      <c r="I17" s="226"/>
      <c r="J17" s="226"/>
      <c r="K17" s="227"/>
    </row>
    <row r="18" spans="1:11" ht="30" customHeight="1">
      <c r="A18" s="98" t="s">
        <v>26</v>
      </c>
      <c r="B18" s="207">
        <f>B17</f>
      </c>
      <c r="C18" s="208"/>
      <c r="D18" s="208"/>
      <c r="E18" s="208"/>
      <c r="F18" s="208"/>
      <c r="G18" s="208"/>
      <c r="H18" s="208"/>
      <c r="I18" s="208"/>
      <c r="J18" s="208"/>
      <c r="K18" s="209"/>
    </row>
    <row r="19" spans="1:11" ht="13.5">
      <c r="A19" s="17" t="s">
        <v>27</v>
      </c>
      <c r="B19" s="18"/>
      <c r="C19" s="18"/>
      <c r="D19" s="18"/>
      <c r="E19" s="18"/>
      <c r="F19" s="18"/>
      <c r="G19" s="18"/>
      <c r="H19" s="18"/>
      <c r="I19" s="18"/>
      <c r="J19" s="18"/>
      <c r="K19" s="19"/>
    </row>
    <row r="20" spans="1:11" ht="13.5">
      <c r="A20" s="17"/>
      <c r="B20" s="18"/>
      <c r="C20" s="18"/>
      <c r="D20" s="18"/>
      <c r="E20" s="18"/>
      <c r="F20" s="18"/>
      <c r="G20" s="18"/>
      <c r="H20" s="18"/>
      <c r="I20" s="18"/>
      <c r="J20" s="18"/>
      <c r="K20" s="19"/>
    </row>
    <row r="21" spans="1:11" ht="39.75" customHeight="1">
      <c r="A21" s="98" t="s">
        <v>28</v>
      </c>
      <c r="B21" s="210"/>
      <c r="C21" s="211"/>
      <c r="D21" s="211"/>
      <c r="E21" s="211"/>
      <c r="F21" s="211"/>
      <c r="G21" s="211"/>
      <c r="H21" s="211"/>
      <c r="I21" s="211"/>
      <c r="J21" s="211"/>
      <c r="K21" s="212"/>
    </row>
    <row r="22" spans="1:11" ht="30" customHeight="1">
      <c r="A22" s="8" t="s">
        <v>29</v>
      </c>
      <c r="B22" s="213" t="s">
        <v>46</v>
      </c>
      <c r="C22" s="214"/>
      <c r="D22" s="214"/>
      <c r="E22" s="214"/>
      <c r="F22" s="99" t="s">
        <v>49</v>
      </c>
      <c r="G22" s="100"/>
      <c r="H22" s="99" t="s">
        <v>47</v>
      </c>
      <c r="I22" s="100"/>
      <c r="J22" s="10" t="s">
        <v>48</v>
      </c>
      <c r="K22" s="11"/>
    </row>
    <row r="23" spans="1:11" ht="30" customHeight="1">
      <c r="A23" s="8" t="s">
        <v>30</v>
      </c>
      <c r="B23" s="215">
        <f>'★基礎情報入力'!V15</f>
        <v>0</v>
      </c>
      <c r="C23" s="216"/>
      <c r="D23" s="9" t="s">
        <v>31</v>
      </c>
      <c r="E23" s="9"/>
      <c r="F23" s="9"/>
      <c r="G23" s="9"/>
      <c r="H23" s="9"/>
      <c r="I23" s="9"/>
      <c r="J23" s="9"/>
      <c r="K23" s="6"/>
    </row>
    <row r="24" spans="1:11" ht="30" customHeight="1">
      <c r="A24" s="97" t="s">
        <v>44</v>
      </c>
      <c r="B24" s="217" t="s">
        <v>53</v>
      </c>
      <c r="C24" s="218"/>
      <c r="D24" s="9" t="s">
        <v>32</v>
      </c>
      <c r="E24" s="9"/>
      <c r="F24" s="9"/>
      <c r="G24" s="9"/>
      <c r="H24" s="9"/>
      <c r="I24" s="9"/>
      <c r="J24" s="9"/>
      <c r="K24" s="6"/>
    </row>
    <row r="25" spans="1:11" ht="13.5">
      <c r="A25" s="17"/>
      <c r="B25" s="18"/>
      <c r="C25" s="18"/>
      <c r="D25" s="18"/>
      <c r="E25" s="18"/>
      <c r="F25" s="18"/>
      <c r="G25" s="18"/>
      <c r="H25" s="18"/>
      <c r="I25" s="18"/>
      <c r="J25" s="18"/>
      <c r="K25" s="19"/>
    </row>
    <row r="26" spans="1:11" ht="13.5">
      <c r="A26" s="17" t="s">
        <v>33</v>
      </c>
      <c r="B26" s="18"/>
      <c r="C26" s="18"/>
      <c r="D26" s="18"/>
      <c r="E26" s="18"/>
      <c r="F26" s="18"/>
      <c r="G26" s="18"/>
      <c r="H26" s="18"/>
      <c r="I26" s="18"/>
      <c r="J26" s="18"/>
      <c r="K26" s="19"/>
    </row>
    <row r="27" spans="1:11" ht="19.5" customHeight="1">
      <c r="A27" s="182" t="s">
        <v>34</v>
      </c>
      <c r="B27" s="182"/>
      <c r="C27" s="182"/>
      <c r="D27" s="182"/>
      <c r="E27" s="182" t="s">
        <v>51</v>
      </c>
      <c r="F27" s="182"/>
      <c r="G27" s="182"/>
      <c r="H27" s="182"/>
      <c r="I27" s="182" t="s">
        <v>52</v>
      </c>
      <c r="J27" s="182"/>
      <c r="K27" s="182"/>
    </row>
    <row r="28" spans="1:11" ht="30" customHeight="1">
      <c r="A28" s="202" t="s">
        <v>216</v>
      </c>
      <c r="B28" s="202"/>
      <c r="C28" s="202"/>
      <c r="D28" s="202"/>
      <c r="E28" s="203">
        <f>'様式3-4 ｲ（改修・要安全確認計画）'!D8</f>
        <v>0</v>
      </c>
      <c r="F28" s="204"/>
      <c r="G28" s="205"/>
      <c r="H28" s="13" t="s">
        <v>50</v>
      </c>
      <c r="I28" s="206"/>
      <c r="J28" s="206"/>
      <c r="K28" s="206"/>
    </row>
    <row r="29" spans="1:11" ht="30" customHeight="1">
      <c r="A29" s="202" t="s">
        <v>217</v>
      </c>
      <c r="B29" s="202"/>
      <c r="C29" s="202"/>
      <c r="D29" s="202"/>
      <c r="E29" s="203">
        <f>'様式3-4 ｲ（改修・要安全確認計画）'!C8</f>
        <v>0</v>
      </c>
      <c r="F29" s="204"/>
      <c r="G29" s="205"/>
      <c r="H29" s="13" t="s">
        <v>50</v>
      </c>
      <c r="I29" s="206"/>
      <c r="J29" s="206"/>
      <c r="K29" s="206"/>
    </row>
    <row r="30" spans="1:11" ht="30" customHeight="1">
      <c r="A30" s="202" t="s">
        <v>110</v>
      </c>
      <c r="B30" s="202"/>
      <c r="C30" s="202"/>
      <c r="D30" s="202"/>
      <c r="E30" s="203">
        <f>'様式3-4 ｲ（改修・要安全確認計画）'!F8</f>
        <v>0</v>
      </c>
      <c r="F30" s="204"/>
      <c r="G30" s="205"/>
      <c r="H30" s="13" t="s">
        <v>50</v>
      </c>
      <c r="I30" s="206"/>
      <c r="J30" s="206"/>
      <c r="K30" s="206"/>
    </row>
    <row r="31" spans="1:11" ht="30" customHeight="1">
      <c r="A31" s="202" t="s">
        <v>37</v>
      </c>
      <c r="B31" s="202"/>
      <c r="C31" s="202"/>
      <c r="D31" s="202"/>
      <c r="E31" s="203">
        <f>'様式3-4 ｲ（改修・要安全確認計画）'!V8</f>
        <v>0</v>
      </c>
      <c r="F31" s="204"/>
      <c r="G31" s="205"/>
      <c r="H31" s="13" t="s">
        <v>50</v>
      </c>
      <c r="I31" s="206"/>
      <c r="J31" s="206"/>
      <c r="K31" s="206"/>
    </row>
    <row r="32" spans="1:11" ht="13.5">
      <c r="A32" s="17" t="s">
        <v>38</v>
      </c>
      <c r="B32" s="18"/>
      <c r="C32" s="18"/>
      <c r="D32" s="18"/>
      <c r="E32" s="18"/>
      <c r="F32" s="18"/>
      <c r="G32" s="18"/>
      <c r="H32" s="18"/>
      <c r="I32" s="18"/>
      <c r="J32" s="18"/>
      <c r="K32" s="19"/>
    </row>
    <row r="33" spans="1:11" ht="13.5">
      <c r="A33" s="17"/>
      <c r="B33" s="18"/>
      <c r="C33" s="18"/>
      <c r="D33" s="18"/>
      <c r="E33" s="18"/>
      <c r="F33" s="18"/>
      <c r="G33" s="18"/>
      <c r="H33" s="18"/>
      <c r="I33" s="18"/>
      <c r="J33" s="18"/>
      <c r="K33" s="19"/>
    </row>
    <row r="34" spans="1:11" ht="13.5">
      <c r="A34" s="103" t="s">
        <v>215</v>
      </c>
      <c r="B34" s="104"/>
      <c r="C34" s="104"/>
      <c r="D34" s="104"/>
      <c r="E34" s="104"/>
      <c r="F34" s="104"/>
      <c r="G34" s="104"/>
      <c r="H34" s="104"/>
      <c r="I34" s="104"/>
      <c r="J34" s="104"/>
      <c r="K34" s="19"/>
    </row>
    <row r="35" spans="1:11" ht="19.5" customHeight="1">
      <c r="A35" s="245" t="s">
        <v>40</v>
      </c>
      <c r="B35" s="246"/>
      <c r="C35" s="246"/>
      <c r="D35" s="247"/>
      <c r="E35" s="242" t="s">
        <v>285</v>
      </c>
      <c r="F35" s="243"/>
      <c r="G35" s="243"/>
      <c r="H35" s="243"/>
      <c r="I35" s="243"/>
      <c r="J35" s="244"/>
      <c r="K35" s="19"/>
    </row>
    <row r="36" spans="1:11" ht="19.5" customHeight="1">
      <c r="A36" s="105" t="s">
        <v>214</v>
      </c>
      <c r="B36" s="106"/>
      <c r="C36" s="106"/>
      <c r="D36" s="107"/>
      <c r="E36" s="242" t="s">
        <v>274</v>
      </c>
      <c r="F36" s="243"/>
      <c r="G36" s="243"/>
      <c r="H36" s="243"/>
      <c r="I36" s="243"/>
      <c r="J36" s="244"/>
      <c r="K36" s="19"/>
    </row>
    <row r="37" spans="1:11" ht="30" customHeight="1">
      <c r="A37" s="239" t="s">
        <v>272</v>
      </c>
      <c r="B37" s="240"/>
      <c r="C37" s="240"/>
      <c r="D37" s="241"/>
      <c r="E37" s="242" t="s">
        <v>274</v>
      </c>
      <c r="F37" s="243"/>
      <c r="G37" s="243"/>
      <c r="H37" s="243"/>
      <c r="I37" s="243"/>
      <c r="J37" s="244"/>
      <c r="K37" s="135"/>
    </row>
    <row r="38" spans="1:11" ht="13.5">
      <c r="A38" s="21"/>
      <c r="B38" s="22"/>
      <c r="C38" s="22"/>
      <c r="D38" s="22"/>
      <c r="E38" s="22"/>
      <c r="F38" s="22"/>
      <c r="G38" s="22"/>
      <c r="H38" s="22"/>
      <c r="I38" s="22"/>
      <c r="J38" s="22"/>
      <c r="K38" s="23"/>
    </row>
    <row r="40" spans="1:11" ht="13.5">
      <c r="A40" s="14" t="s">
        <v>218</v>
      </c>
      <c r="B40" s="15"/>
      <c r="C40" s="15"/>
      <c r="D40" s="15"/>
      <c r="E40" s="15"/>
      <c r="F40" s="15"/>
      <c r="G40" s="15"/>
      <c r="H40" s="15"/>
      <c r="I40" s="15"/>
      <c r="J40" s="15"/>
      <c r="K40" s="16"/>
    </row>
    <row r="41" spans="1:11" ht="13.5">
      <c r="A41" s="17"/>
      <c r="B41" s="18"/>
      <c r="C41" s="18"/>
      <c r="D41" s="18"/>
      <c r="E41" s="18"/>
      <c r="F41" s="18"/>
      <c r="G41" s="18"/>
      <c r="H41" s="18"/>
      <c r="I41" s="18"/>
      <c r="J41" s="18"/>
      <c r="K41" s="19"/>
    </row>
    <row r="42" spans="1:11" ht="13.5">
      <c r="A42" s="17"/>
      <c r="B42" s="18"/>
      <c r="C42" s="18"/>
      <c r="D42" s="18"/>
      <c r="E42" s="18"/>
      <c r="F42" s="18"/>
      <c r="G42" s="18"/>
      <c r="H42" s="18"/>
      <c r="I42" s="18"/>
      <c r="J42" s="18"/>
      <c r="K42" s="19"/>
    </row>
    <row r="43" spans="1:11" ht="13.5">
      <c r="A43" s="17"/>
      <c r="B43" s="18"/>
      <c r="C43" s="18"/>
      <c r="D43" s="18"/>
      <c r="E43" s="18"/>
      <c r="F43" s="18"/>
      <c r="G43" s="18"/>
      <c r="H43" s="18"/>
      <c r="I43" s="18"/>
      <c r="J43" s="18"/>
      <c r="K43" s="19"/>
    </row>
    <row r="44" spans="1:11" ht="18.75">
      <c r="A44" s="228" t="s">
        <v>20</v>
      </c>
      <c r="B44" s="229"/>
      <c r="C44" s="229"/>
      <c r="D44" s="229"/>
      <c r="E44" s="229"/>
      <c r="F44" s="229"/>
      <c r="G44" s="229"/>
      <c r="H44" s="229"/>
      <c r="I44" s="229"/>
      <c r="J44" s="229"/>
      <c r="K44" s="230"/>
    </row>
    <row r="45" spans="1:11" ht="18.75">
      <c r="A45" s="20"/>
      <c r="B45" s="18"/>
      <c r="C45" s="18"/>
      <c r="D45" s="18"/>
      <c r="E45" s="18"/>
      <c r="F45" s="18"/>
      <c r="G45" s="18"/>
      <c r="H45" s="18"/>
      <c r="I45" s="18"/>
      <c r="J45" s="18"/>
      <c r="K45" s="19"/>
    </row>
    <row r="46" spans="1:11" ht="13.5">
      <c r="A46" s="17"/>
      <c r="B46" s="18"/>
      <c r="C46" s="18"/>
      <c r="D46" s="18"/>
      <c r="E46" s="18"/>
      <c r="F46" s="18"/>
      <c r="G46" s="18"/>
      <c r="H46" s="18"/>
      <c r="I46" s="18"/>
      <c r="J46" s="18"/>
      <c r="K46" s="19"/>
    </row>
    <row r="47" spans="1:11" ht="13.5">
      <c r="A47" s="17" t="s">
        <v>45</v>
      </c>
      <c r="B47" s="18"/>
      <c r="C47" s="18"/>
      <c r="D47" s="18"/>
      <c r="E47" s="18"/>
      <c r="F47" s="18"/>
      <c r="G47" s="18"/>
      <c r="H47" s="18"/>
      <c r="I47" s="18"/>
      <c r="J47" s="18"/>
      <c r="K47" s="19"/>
    </row>
    <row r="48" spans="1:11" ht="30" customHeight="1">
      <c r="A48" s="97" t="s">
        <v>21</v>
      </c>
      <c r="B48" s="136" t="str">
        <f>CONCATENATE('★基礎情報入力'!D4,"　　",'★基礎情報入力'!D5)</f>
        <v>　　</v>
      </c>
      <c r="C48" s="137"/>
      <c r="D48" s="137"/>
      <c r="E48" s="137"/>
      <c r="F48" s="137"/>
      <c r="G48" s="137"/>
      <c r="H48" s="137"/>
      <c r="I48" s="137"/>
      <c r="J48" s="137"/>
      <c r="K48" s="190"/>
    </row>
    <row r="49" spans="1:11" ht="13.5">
      <c r="A49" s="17"/>
      <c r="B49" s="18"/>
      <c r="C49" s="18"/>
      <c r="D49" s="18"/>
      <c r="E49" s="18"/>
      <c r="F49" s="18"/>
      <c r="G49" s="18"/>
      <c r="H49" s="18"/>
      <c r="I49" s="18"/>
      <c r="J49" s="18"/>
      <c r="K49" s="19"/>
    </row>
    <row r="50" spans="1:11" ht="13.5">
      <c r="A50" s="17" t="s">
        <v>279</v>
      </c>
      <c r="B50" s="18"/>
      <c r="C50" s="18"/>
      <c r="D50" s="18"/>
      <c r="E50" s="18"/>
      <c r="F50" s="18"/>
      <c r="G50" s="18"/>
      <c r="H50" s="18"/>
      <c r="I50" s="18"/>
      <c r="J50" s="18"/>
      <c r="K50" s="19"/>
    </row>
    <row r="51" spans="1:11" ht="30" customHeight="1">
      <c r="A51" s="219"/>
      <c r="B51" s="220"/>
      <c r="C51" s="18" t="s">
        <v>25</v>
      </c>
      <c r="D51" s="18"/>
      <c r="E51" s="18"/>
      <c r="F51" s="18"/>
      <c r="G51" s="18"/>
      <c r="H51" s="18"/>
      <c r="I51" s="18"/>
      <c r="J51" s="18"/>
      <c r="K51" s="19"/>
    </row>
    <row r="52" spans="1:11" ht="13.5">
      <c r="A52" s="17"/>
      <c r="B52" s="18"/>
      <c r="C52" s="18"/>
      <c r="D52" s="18"/>
      <c r="E52" s="18"/>
      <c r="F52" s="18"/>
      <c r="G52" s="18"/>
      <c r="H52" s="18"/>
      <c r="I52" s="18"/>
      <c r="J52" s="18"/>
      <c r="K52" s="19"/>
    </row>
    <row r="53" spans="1:11" ht="13.5">
      <c r="A53" s="17" t="s">
        <v>23</v>
      </c>
      <c r="B53" s="18"/>
      <c r="C53" s="18"/>
      <c r="D53" s="18"/>
      <c r="E53" s="18"/>
      <c r="F53" s="18"/>
      <c r="G53" s="18"/>
      <c r="H53" s="18"/>
      <c r="I53" s="18"/>
      <c r="J53" s="18"/>
      <c r="K53" s="19"/>
    </row>
    <row r="54" spans="1:11" ht="30" customHeight="1">
      <c r="A54" s="98" t="s">
        <v>24</v>
      </c>
      <c r="B54" s="248">
        <f>'★基礎情報入力'!V20</f>
        <v>0</v>
      </c>
      <c r="C54" s="222"/>
      <c r="D54" s="222"/>
      <c r="E54" s="222"/>
      <c r="F54" s="222"/>
      <c r="G54" s="222"/>
      <c r="H54" s="222"/>
      <c r="I54" s="222"/>
      <c r="J54" s="222"/>
      <c r="K54" s="223"/>
    </row>
    <row r="55" spans="1:11" ht="24.75" customHeight="1">
      <c r="A55" s="146" t="s">
        <v>43</v>
      </c>
      <c r="B55" s="221">
        <f>'★基礎情報入力'!V21</f>
        <v>0</v>
      </c>
      <c r="C55" s="222"/>
      <c r="D55" s="222"/>
      <c r="E55" s="222"/>
      <c r="F55" s="222"/>
      <c r="G55" s="222"/>
      <c r="H55" s="222"/>
      <c r="I55" s="222"/>
      <c r="J55" s="222"/>
      <c r="K55" s="223"/>
    </row>
    <row r="56" spans="1:11" ht="39.75" customHeight="1">
      <c r="A56" s="224"/>
      <c r="B56" s="225">
        <f>CONCATENATE('★基礎情報入力'!V22,'★基礎情報入力'!V23,'★基礎情報入力'!V24)</f>
      </c>
      <c r="C56" s="226"/>
      <c r="D56" s="226"/>
      <c r="E56" s="226"/>
      <c r="F56" s="226"/>
      <c r="G56" s="226"/>
      <c r="H56" s="226"/>
      <c r="I56" s="226"/>
      <c r="J56" s="226"/>
      <c r="K56" s="227"/>
    </row>
    <row r="57" spans="1:11" ht="30" customHeight="1">
      <c r="A57" s="98" t="s">
        <v>26</v>
      </c>
      <c r="B57" s="207">
        <f>B56</f>
      </c>
      <c r="C57" s="208"/>
      <c r="D57" s="208"/>
      <c r="E57" s="208"/>
      <c r="F57" s="208"/>
      <c r="G57" s="208"/>
      <c r="H57" s="208"/>
      <c r="I57" s="208"/>
      <c r="J57" s="208"/>
      <c r="K57" s="209"/>
    </row>
    <row r="58" spans="1:11" ht="13.5">
      <c r="A58" s="17" t="s">
        <v>27</v>
      </c>
      <c r="B58" s="18"/>
      <c r="C58" s="18"/>
      <c r="D58" s="18"/>
      <c r="E58" s="18"/>
      <c r="F58" s="18"/>
      <c r="G58" s="18"/>
      <c r="H58" s="18"/>
      <c r="I58" s="18"/>
      <c r="J58" s="18"/>
      <c r="K58" s="19"/>
    </row>
    <row r="59" spans="1:11" ht="13.5">
      <c r="A59" s="17"/>
      <c r="B59" s="18"/>
      <c r="C59" s="18"/>
      <c r="D59" s="18"/>
      <c r="E59" s="18"/>
      <c r="F59" s="18"/>
      <c r="G59" s="18"/>
      <c r="H59" s="18"/>
      <c r="I59" s="18"/>
      <c r="J59" s="18"/>
      <c r="K59" s="19"/>
    </row>
    <row r="60" spans="1:11" ht="39.75" customHeight="1">
      <c r="A60" s="98" t="s">
        <v>28</v>
      </c>
      <c r="B60" s="210"/>
      <c r="C60" s="211"/>
      <c r="D60" s="211"/>
      <c r="E60" s="211"/>
      <c r="F60" s="211"/>
      <c r="G60" s="211"/>
      <c r="H60" s="211"/>
      <c r="I60" s="211"/>
      <c r="J60" s="211"/>
      <c r="K60" s="212"/>
    </row>
    <row r="61" spans="1:11" ht="30" customHeight="1">
      <c r="A61" s="8" t="s">
        <v>29</v>
      </c>
      <c r="B61" s="213" t="s">
        <v>46</v>
      </c>
      <c r="C61" s="214"/>
      <c r="D61" s="214"/>
      <c r="E61" s="214"/>
      <c r="F61" s="99" t="s">
        <v>49</v>
      </c>
      <c r="G61" s="100"/>
      <c r="H61" s="99" t="s">
        <v>47</v>
      </c>
      <c r="I61" s="100"/>
      <c r="J61" s="10" t="s">
        <v>48</v>
      </c>
      <c r="K61" s="11"/>
    </row>
    <row r="62" spans="1:11" ht="30" customHeight="1">
      <c r="A62" s="8" t="s">
        <v>30</v>
      </c>
      <c r="B62" s="215">
        <f>'★基礎情報入力'!V25</f>
        <v>0</v>
      </c>
      <c r="C62" s="216"/>
      <c r="D62" s="9" t="s">
        <v>31</v>
      </c>
      <c r="E62" s="9"/>
      <c r="F62" s="9"/>
      <c r="G62" s="9"/>
      <c r="H62" s="9"/>
      <c r="I62" s="9"/>
      <c r="J62" s="9"/>
      <c r="K62" s="6"/>
    </row>
    <row r="63" spans="1:11" ht="30" customHeight="1">
      <c r="A63" s="97" t="s">
        <v>44</v>
      </c>
      <c r="B63" s="217" t="s">
        <v>53</v>
      </c>
      <c r="C63" s="218"/>
      <c r="D63" s="9" t="s">
        <v>32</v>
      </c>
      <c r="E63" s="9"/>
      <c r="F63" s="9"/>
      <c r="G63" s="9"/>
      <c r="H63" s="9"/>
      <c r="I63" s="9"/>
      <c r="J63" s="9"/>
      <c r="K63" s="6"/>
    </row>
    <row r="64" spans="1:11" ht="13.5">
      <c r="A64" s="17"/>
      <c r="B64" s="18"/>
      <c r="C64" s="18"/>
      <c r="D64" s="18"/>
      <c r="E64" s="18"/>
      <c r="F64" s="18"/>
      <c r="G64" s="18"/>
      <c r="H64" s="18"/>
      <c r="I64" s="18"/>
      <c r="J64" s="18"/>
      <c r="K64" s="19"/>
    </row>
    <row r="65" spans="1:11" ht="13.5">
      <c r="A65" s="17" t="s">
        <v>33</v>
      </c>
      <c r="B65" s="18"/>
      <c r="C65" s="18"/>
      <c r="D65" s="18"/>
      <c r="E65" s="18"/>
      <c r="F65" s="18"/>
      <c r="G65" s="18"/>
      <c r="H65" s="18"/>
      <c r="I65" s="18"/>
      <c r="J65" s="18"/>
      <c r="K65" s="19"/>
    </row>
    <row r="66" spans="1:11" ht="19.5" customHeight="1">
      <c r="A66" s="182" t="s">
        <v>34</v>
      </c>
      <c r="B66" s="182"/>
      <c r="C66" s="182"/>
      <c r="D66" s="182"/>
      <c r="E66" s="182" t="s">
        <v>51</v>
      </c>
      <c r="F66" s="182"/>
      <c r="G66" s="182"/>
      <c r="H66" s="182"/>
      <c r="I66" s="182" t="s">
        <v>52</v>
      </c>
      <c r="J66" s="182"/>
      <c r="K66" s="182"/>
    </row>
    <row r="67" spans="1:11" ht="30" customHeight="1">
      <c r="A67" s="202" t="s">
        <v>216</v>
      </c>
      <c r="B67" s="202"/>
      <c r="C67" s="202"/>
      <c r="D67" s="202"/>
      <c r="E67" s="203">
        <f>'様式3-4 ｲ（改修・要安全確認計画）'!D10</f>
        <v>0</v>
      </c>
      <c r="F67" s="204"/>
      <c r="G67" s="205"/>
      <c r="H67" s="13" t="s">
        <v>50</v>
      </c>
      <c r="I67" s="206"/>
      <c r="J67" s="206"/>
      <c r="K67" s="206"/>
    </row>
    <row r="68" spans="1:11" ht="30" customHeight="1">
      <c r="A68" s="202" t="s">
        <v>217</v>
      </c>
      <c r="B68" s="202"/>
      <c r="C68" s="202"/>
      <c r="D68" s="202"/>
      <c r="E68" s="203">
        <f>'様式3-4 ｲ（改修・要安全確認計画）'!C10</f>
        <v>0</v>
      </c>
      <c r="F68" s="204"/>
      <c r="G68" s="205"/>
      <c r="H68" s="13" t="s">
        <v>50</v>
      </c>
      <c r="I68" s="206"/>
      <c r="J68" s="206"/>
      <c r="K68" s="206"/>
    </row>
    <row r="69" spans="1:11" ht="30" customHeight="1">
      <c r="A69" s="202" t="s">
        <v>110</v>
      </c>
      <c r="B69" s="202"/>
      <c r="C69" s="202"/>
      <c r="D69" s="202"/>
      <c r="E69" s="203">
        <f>'様式3-4 ｲ（改修・要安全確認計画）'!F10</f>
        <v>0</v>
      </c>
      <c r="F69" s="204"/>
      <c r="G69" s="205"/>
      <c r="H69" s="13" t="s">
        <v>50</v>
      </c>
      <c r="I69" s="206"/>
      <c r="J69" s="206"/>
      <c r="K69" s="206"/>
    </row>
    <row r="70" spans="1:11" ht="30" customHeight="1">
      <c r="A70" s="202" t="s">
        <v>37</v>
      </c>
      <c r="B70" s="202"/>
      <c r="C70" s="202"/>
      <c r="D70" s="202"/>
      <c r="E70" s="203">
        <f>'様式3-4 ｲ（改修・要安全確認計画）'!V10</f>
        <v>0</v>
      </c>
      <c r="F70" s="204"/>
      <c r="G70" s="205"/>
      <c r="H70" s="13" t="s">
        <v>50</v>
      </c>
      <c r="I70" s="206"/>
      <c r="J70" s="206"/>
      <c r="K70" s="206"/>
    </row>
    <row r="71" spans="1:11" ht="13.5">
      <c r="A71" s="17" t="s">
        <v>38</v>
      </c>
      <c r="B71" s="18"/>
      <c r="C71" s="18"/>
      <c r="D71" s="18"/>
      <c r="E71" s="18"/>
      <c r="F71" s="18"/>
      <c r="G71" s="18"/>
      <c r="H71" s="18"/>
      <c r="I71" s="18"/>
      <c r="J71" s="18"/>
      <c r="K71" s="19"/>
    </row>
    <row r="72" spans="1:11" ht="13.5">
      <c r="A72" s="17"/>
      <c r="B72" s="18"/>
      <c r="C72" s="18"/>
      <c r="D72" s="18"/>
      <c r="E72" s="18"/>
      <c r="F72" s="18"/>
      <c r="G72" s="18"/>
      <c r="H72" s="18"/>
      <c r="I72" s="18"/>
      <c r="J72" s="18"/>
      <c r="K72" s="19"/>
    </row>
    <row r="73" spans="1:11" ht="13.5">
      <c r="A73" s="103" t="s">
        <v>215</v>
      </c>
      <c r="B73" s="104"/>
      <c r="C73" s="104"/>
      <c r="D73" s="104"/>
      <c r="E73" s="104"/>
      <c r="F73" s="104"/>
      <c r="G73" s="104"/>
      <c r="H73" s="104"/>
      <c r="I73" s="104"/>
      <c r="J73" s="104"/>
      <c r="K73" s="19"/>
    </row>
    <row r="74" spans="1:11" ht="19.5" customHeight="1">
      <c r="A74" s="245" t="s">
        <v>40</v>
      </c>
      <c r="B74" s="246"/>
      <c r="C74" s="246"/>
      <c r="D74" s="247"/>
      <c r="E74" s="242" t="s">
        <v>285</v>
      </c>
      <c r="F74" s="243"/>
      <c r="G74" s="243"/>
      <c r="H74" s="243"/>
      <c r="I74" s="243"/>
      <c r="J74" s="244"/>
      <c r="K74" s="19"/>
    </row>
    <row r="75" spans="1:11" ht="19.5" customHeight="1">
      <c r="A75" s="105" t="s">
        <v>214</v>
      </c>
      <c r="B75" s="106"/>
      <c r="C75" s="106"/>
      <c r="D75" s="107"/>
      <c r="E75" s="242" t="s">
        <v>274</v>
      </c>
      <c r="F75" s="243"/>
      <c r="G75" s="243"/>
      <c r="H75" s="243"/>
      <c r="I75" s="243"/>
      <c r="J75" s="244"/>
      <c r="K75" s="19"/>
    </row>
    <row r="76" spans="1:11" ht="30" customHeight="1">
      <c r="A76" s="239" t="s">
        <v>272</v>
      </c>
      <c r="B76" s="240"/>
      <c r="C76" s="240"/>
      <c r="D76" s="241"/>
      <c r="E76" s="242" t="s">
        <v>274</v>
      </c>
      <c r="F76" s="243"/>
      <c r="G76" s="243"/>
      <c r="H76" s="243"/>
      <c r="I76" s="243"/>
      <c r="J76" s="244"/>
      <c r="K76" s="135"/>
    </row>
    <row r="77" spans="1:11" ht="13.5">
      <c r="A77" s="21"/>
      <c r="B77" s="22"/>
      <c r="C77" s="22"/>
      <c r="D77" s="22"/>
      <c r="E77" s="22"/>
      <c r="F77" s="22"/>
      <c r="G77" s="22"/>
      <c r="H77" s="22"/>
      <c r="I77" s="22"/>
      <c r="J77" s="22"/>
      <c r="K77" s="23"/>
    </row>
    <row r="79" spans="1:11" ht="13.5">
      <c r="A79" s="14" t="s">
        <v>218</v>
      </c>
      <c r="B79" s="15"/>
      <c r="C79" s="15"/>
      <c r="D79" s="15"/>
      <c r="E79" s="15"/>
      <c r="F79" s="15"/>
      <c r="G79" s="15"/>
      <c r="H79" s="15"/>
      <c r="I79" s="15"/>
      <c r="J79" s="15"/>
      <c r="K79" s="16"/>
    </row>
    <row r="80" spans="1:11" ht="13.5">
      <c r="A80" s="17"/>
      <c r="B80" s="18"/>
      <c r="C80" s="18"/>
      <c r="D80" s="18"/>
      <c r="E80" s="18"/>
      <c r="F80" s="18"/>
      <c r="G80" s="18"/>
      <c r="H80" s="18"/>
      <c r="I80" s="18"/>
      <c r="J80" s="18"/>
      <c r="K80" s="19"/>
    </row>
    <row r="81" spans="1:11" ht="13.5">
      <c r="A81" s="17"/>
      <c r="B81" s="18"/>
      <c r="C81" s="18"/>
      <c r="D81" s="18"/>
      <c r="E81" s="18"/>
      <c r="F81" s="18"/>
      <c r="G81" s="18"/>
      <c r="H81" s="18"/>
      <c r="I81" s="18"/>
      <c r="J81" s="18"/>
      <c r="K81" s="19"/>
    </row>
    <row r="82" spans="1:11" ht="13.5">
      <c r="A82" s="17"/>
      <c r="B82" s="18"/>
      <c r="C82" s="18"/>
      <c r="D82" s="18"/>
      <c r="E82" s="18"/>
      <c r="F82" s="18"/>
      <c r="G82" s="18"/>
      <c r="H82" s="18"/>
      <c r="I82" s="18"/>
      <c r="J82" s="18"/>
      <c r="K82" s="19"/>
    </row>
    <row r="83" spans="1:11" ht="18.75">
      <c r="A83" s="228" t="s">
        <v>20</v>
      </c>
      <c r="B83" s="229"/>
      <c r="C83" s="229"/>
      <c r="D83" s="229"/>
      <c r="E83" s="229"/>
      <c r="F83" s="229"/>
      <c r="G83" s="229"/>
      <c r="H83" s="229"/>
      <c r="I83" s="229"/>
      <c r="J83" s="229"/>
      <c r="K83" s="230"/>
    </row>
    <row r="84" spans="1:11" ht="18.75">
      <c r="A84" s="20"/>
      <c r="B84" s="18"/>
      <c r="C84" s="18"/>
      <c r="D84" s="18"/>
      <c r="E84" s="18"/>
      <c r="F84" s="18"/>
      <c r="G84" s="18"/>
      <c r="H84" s="18"/>
      <c r="I84" s="18"/>
      <c r="J84" s="18"/>
      <c r="K84" s="19"/>
    </row>
    <row r="85" spans="1:11" ht="13.5">
      <c r="A85" s="17"/>
      <c r="B85" s="18"/>
      <c r="C85" s="18"/>
      <c r="D85" s="18"/>
      <c r="E85" s="18"/>
      <c r="F85" s="18"/>
      <c r="G85" s="18"/>
      <c r="H85" s="18"/>
      <c r="I85" s="18"/>
      <c r="J85" s="18"/>
      <c r="K85" s="19"/>
    </row>
    <row r="86" spans="1:11" ht="13.5">
      <c r="A86" s="17" t="s">
        <v>45</v>
      </c>
      <c r="B86" s="18"/>
      <c r="C86" s="18"/>
      <c r="D86" s="18"/>
      <c r="E86" s="18"/>
      <c r="F86" s="18"/>
      <c r="G86" s="18"/>
      <c r="H86" s="18"/>
      <c r="I86" s="18"/>
      <c r="J86" s="18"/>
      <c r="K86" s="19"/>
    </row>
    <row r="87" spans="1:11" ht="30" customHeight="1">
      <c r="A87" s="97" t="s">
        <v>21</v>
      </c>
      <c r="B87" s="136" t="str">
        <f>CONCATENATE('★基礎情報入力'!D4,"　　",'★基礎情報入力'!D5)</f>
        <v>　　</v>
      </c>
      <c r="C87" s="137"/>
      <c r="D87" s="137"/>
      <c r="E87" s="137"/>
      <c r="F87" s="137"/>
      <c r="G87" s="137"/>
      <c r="H87" s="137"/>
      <c r="I87" s="137"/>
      <c r="J87" s="137"/>
      <c r="K87" s="190"/>
    </row>
    <row r="88" spans="1:11" ht="13.5">
      <c r="A88" s="17"/>
      <c r="B88" s="18"/>
      <c r="C88" s="18"/>
      <c r="D88" s="18"/>
      <c r="E88" s="18"/>
      <c r="F88" s="18"/>
      <c r="G88" s="18"/>
      <c r="H88" s="18"/>
      <c r="I88" s="18"/>
      <c r="J88" s="18"/>
      <c r="K88" s="19"/>
    </row>
    <row r="89" spans="1:11" ht="13.5">
      <c r="A89" s="17" t="s">
        <v>279</v>
      </c>
      <c r="B89" s="18"/>
      <c r="C89" s="18"/>
      <c r="D89" s="18"/>
      <c r="E89" s="18"/>
      <c r="F89" s="18"/>
      <c r="G89" s="18"/>
      <c r="H89" s="18"/>
      <c r="I89" s="18"/>
      <c r="J89" s="18"/>
      <c r="K89" s="19"/>
    </row>
    <row r="90" spans="1:11" ht="30" customHeight="1">
      <c r="A90" s="219"/>
      <c r="B90" s="220"/>
      <c r="C90" s="18" t="s">
        <v>25</v>
      </c>
      <c r="D90" s="18"/>
      <c r="E90" s="18"/>
      <c r="F90" s="18"/>
      <c r="G90" s="18"/>
      <c r="H90" s="18"/>
      <c r="I90" s="18"/>
      <c r="J90" s="18"/>
      <c r="K90" s="19"/>
    </row>
    <row r="91" spans="1:11" ht="13.5">
      <c r="A91" s="17"/>
      <c r="B91" s="18"/>
      <c r="C91" s="18"/>
      <c r="D91" s="18"/>
      <c r="E91" s="18"/>
      <c r="F91" s="18"/>
      <c r="G91" s="18"/>
      <c r="H91" s="18"/>
      <c r="I91" s="18"/>
      <c r="J91" s="18"/>
      <c r="K91" s="19"/>
    </row>
    <row r="92" spans="1:11" ht="13.5">
      <c r="A92" s="17" t="s">
        <v>23</v>
      </c>
      <c r="B92" s="18"/>
      <c r="C92" s="18"/>
      <c r="D92" s="18"/>
      <c r="E92" s="18"/>
      <c r="F92" s="18"/>
      <c r="G92" s="18"/>
      <c r="H92" s="18"/>
      <c r="I92" s="18"/>
      <c r="J92" s="18"/>
      <c r="K92" s="19"/>
    </row>
    <row r="93" spans="1:11" ht="30" customHeight="1">
      <c r="A93" s="98" t="s">
        <v>24</v>
      </c>
      <c r="B93" s="221">
        <f>'★基礎情報入力'!V30</f>
        <v>0</v>
      </c>
      <c r="C93" s="222"/>
      <c r="D93" s="222"/>
      <c r="E93" s="222"/>
      <c r="F93" s="222"/>
      <c r="G93" s="222"/>
      <c r="H93" s="222"/>
      <c r="I93" s="222"/>
      <c r="J93" s="222"/>
      <c r="K93" s="223"/>
    </row>
    <row r="94" spans="1:11" ht="24.75" customHeight="1">
      <c r="A94" s="146" t="s">
        <v>43</v>
      </c>
      <c r="B94" s="221">
        <f>'★基礎情報入力'!V31</f>
        <v>0</v>
      </c>
      <c r="C94" s="222"/>
      <c r="D94" s="222"/>
      <c r="E94" s="222"/>
      <c r="F94" s="222"/>
      <c r="G94" s="222"/>
      <c r="H94" s="222"/>
      <c r="I94" s="222"/>
      <c r="J94" s="222"/>
      <c r="K94" s="223"/>
    </row>
    <row r="95" spans="1:11" ht="39.75" customHeight="1">
      <c r="A95" s="224"/>
      <c r="B95" s="225">
        <f>CONCATENATE('★基礎情報入力'!V32,'★基礎情報入力'!V33,'★基礎情報入力'!V34)</f>
      </c>
      <c r="C95" s="226"/>
      <c r="D95" s="226"/>
      <c r="E95" s="226"/>
      <c r="F95" s="226"/>
      <c r="G95" s="226"/>
      <c r="H95" s="226"/>
      <c r="I95" s="226"/>
      <c r="J95" s="226"/>
      <c r="K95" s="227"/>
    </row>
    <row r="96" spans="1:11" ht="30" customHeight="1">
      <c r="A96" s="98" t="s">
        <v>26</v>
      </c>
      <c r="B96" s="207">
        <f>B95</f>
      </c>
      <c r="C96" s="208"/>
      <c r="D96" s="208"/>
      <c r="E96" s="208"/>
      <c r="F96" s="208"/>
      <c r="G96" s="208"/>
      <c r="H96" s="208"/>
      <c r="I96" s="208"/>
      <c r="J96" s="208"/>
      <c r="K96" s="209"/>
    </row>
    <row r="97" spans="1:11" ht="13.5">
      <c r="A97" s="17" t="s">
        <v>27</v>
      </c>
      <c r="B97" s="18"/>
      <c r="C97" s="18"/>
      <c r="D97" s="18"/>
      <c r="E97" s="18"/>
      <c r="F97" s="18"/>
      <c r="G97" s="18"/>
      <c r="H97" s="18"/>
      <c r="I97" s="18"/>
      <c r="J97" s="18"/>
      <c r="K97" s="19"/>
    </row>
    <row r="98" spans="1:11" ht="13.5">
      <c r="A98" s="17"/>
      <c r="B98" s="18"/>
      <c r="C98" s="18"/>
      <c r="D98" s="18"/>
      <c r="E98" s="18"/>
      <c r="F98" s="18"/>
      <c r="G98" s="18"/>
      <c r="H98" s="18"/>
      <c r="I98" s="18"/>
      <c r="J98" s="18"/>
      <c r="K98" s="19"/>
    </row>
    <row r="99" spans="1:11" ht="39.75" customHeight="1">
      <c r="A99" s="98" t="s">
        <v>28</v>
      </c>
      <c r="B99" s="210"/>
      <c r="C99" s="211"/>
      <c r="D99" s="211"/>
      <c r="E99" s="211"/>
      <c r="F99" s="211"/>
      <c r="G99" s="211"/>
      <c r="H99" s="211"/>
      <c r="I99" s="211"/>
      <c r="J99" s="211"/>
      <c r="K99" s="212"/>
    </row>
    <row r="100" spans="1:11" ht="30" customHeight="1">
      <c r="A100" s="8" t="s">
        <v>29</v>
      </c>
      <c r="B100" s="213" t="s">
        <v>46</v>
      </c>
      <c r="C100" s="214"/>
      <c r="D100" s="214"/>
      <c r="E100" s="214"/>
      <c r="F100" s="99" t="s">
        <v>49</v>
      </c>
      <c r="G100" s="100"/>
      <c r="H100" s="99" t="s">
        <v>47</v>
      </c>
      <c r="I100" s="100"/>
      <c r="J100" s="10" t="s">
        <v>48</v>
      </c>
      <c r="K100" s="11"/>
    </row>
    <row r="101" spans="1:11" ht="30" customHeight="1">
      <c r="A101" s="8" t="s">
        <v>30</v>
      </c>
      <c r="B101" s="215">
        <f>'★基礎情報入力'!V35</f>
        <v>0</v>
      </c>
      <c r="C101" s="216"/>
      <c r="D101" s="9" t="s">
        <v>31</v>
      </c>
      <c r="E101" s="9"/>
      <c r="F101" s="9"/>
      <c r="G101" s="9"/>
      <c r="H101" s="9"/>
      <c r="I101" s="9"/>
      <c r="J101" s="9"/>
      <c r="K101" s="6"/>
    </row>
    <row r="102" spans="1:11" ht="30" customHeight="1">
      <c r="A102" s="97" t="s">
        <v>44</v>
      </c>
      <c r="B102" s="217" t="s">
        <v>53</v>
      </c>
      <c r="C102" s="218"/>
      <c r="D102" s="9" t="s">
        <v>32</v>
      </c>
      <c r="E102" s="9"/>
      <c r="F102" s="9"/>
      <c r="G102" s="9"/>
      <c r="H102" s="9"/>
      <c r="I102" s="9"/>
      <c r="J102" s="9"/>
      <c r="K102" s="6"/>
    </row>
    <row r="103" spans="1:11" ht="13.5">
      <c r="A103" s="17"/>
      <c r="B103" s="18"/>
      <c r="C103" s="18"/>
      <c r="D103" s="18"/>
      <c r="E103" s="18"/>
      <c r="F103" s="18"/>
      <c r="G103" s="18"/>
      <c r="H103" s="18"/>
      <c r="I103" s="18"/>
      <c r="J103" s="18"/>
      <c r="K103" s="19"/>
    </row>
    <row r="104" spans="1:11" ht="13.5">
      <c r="A104" s="17" t="s">
        <v>33</v>
      </c>
      <c r="B104" s="18"/>
      <c r="C104" s="18"/>
      <c r="D104" s="18"/>
      <c r="E104" s="18"/>
      <c r="F104" s="18"/>
      <c r="G104" s="18"/>
      <c r="H104" s="18"/>
      <c r="I104" s="18"/>
      <c r="J104" s="18"/>
      <c r="K104" s="19"/>
    </row>
    <row r="105" spans="1:11" ht="19.5" customHeight="1">
      <c r="A105" s="182" t="s">
        <v>34</v>
      </c>
      <c r="B105" s="182"/>
      <c r="C105" s="182"/>
      <c r="D105" s="182"/>
      <c r="E105" s="182" t="s">
        <v>51</v>
      </c>
      <c r="F105" s="182"/>
      <c r="G105" s="182"/>
      <c r="H105" s="182"/>
      <c r="I105" s="182" t="s">
        <v>52</v>
      </c>
      <c r="J105" s="182"/>
      <c r="K105" s="182"/>
    </row>
    <row r="106" spans="1:11" ht="30" customHeight="1">
      <c r="A106" s="202" t="s">
        <v>216</v>
      </c>
      <c r="B106" s="202"/>
      <c r="C106" s="202"/>
      <c r="D106" s="202"/>
      <c r="E106" s="203">
        <f>'様式3-4 ｲ（改修・要安全確認計画）'!D12</f>
        <v>0</v>
      </c>
      <c r="F106" s="204"/>
      <c r="G106" s="205"/>
      <c r="H106" s="13" t="s">
        <v>50</v>
      </c>
      <c r="I106" s="206"/>
      <c r="J106" s="206"/>
      <c r="K106" s="206"/>
    </row>
    <row r="107" spans="1:11" ht="30" customHeight="1">
      <c r="A107" s="202" t="s">
        <v>217</v>
      </c>
      <c r="B107" s="202"/>
      <c r="C107" s="202"/>
      <c r="D107" s="202"/>
      <c r="E107" s="203">
        <f>'様式3-4 ｲ（改修・要安全確認計画）'!C12</f>
        <v>0</v>
      </c>
      <c r="F107" s="204"/>
      <c r="G107" s="205"/>
      <c r="H107" s="13" t="s">
        <v>50</v>
      </c>
      <c r="I107" s="206"/>
      <c r="J107" s="206"/>
      <c r="K107" s="206"/>
    </row>
    <row r="108" spans="1:11" ht="30" customHeight="1">
      <c r="A108" s="202" t="s">
        <v>110</v>
      </c>
      <c r="B108" s="202"/>
      <c r="C108" s="202"/>
      <c r="D108" s="202"/>
      <c r="E108" s="203">
        <f>'様式3-4 ｲ（改修・要安全確認計画）'!F12</f>
        <v>0</v>
      </c>
      <c r="F108" s="204"/>
      <c r="G108" s="205"/>
      <c r="H108" s="13" t="s">
        <v>50</v>
      </c>
      <c r="I108" s="206"/>
      <c r="J108" s="206"/>
      <c r="K108" s="206"/>
    </row>
    <row r="109" spans="1:11" ht="30" customHeight="1">
      <c r="A109" s="202" t="s">
        <v>37</v>
      </c>
      <c r="B109" s="202"/>
      <c r="C109" s="202"/>
      <c r="D109" s="202"/>
      <c r="E109" s="203">
        <f>'様式3-4 ｲ（改修・要安全確認計画）'!V12</f>
        <v>0</v>
      </c>
      <c r="F109" s="204"/>
      <c r="G109" s="205"/>
      <c r="H109" s="13" t="s">
        <v>50</v>
      </c>
      <c r="I109" s="206"/>
      <c r="J109" s="206"/>
      <c r="K109" s="206"/>
    </row>
    <row r="110" spans="1:11" ht="13.5">
      <c r="A110" s="17" t="s">
        <v>38</v>
      </c>
      <c r="B110" s="18"/>
      <c r="C110" s="18"/>
      <c r="D110" s="18"/>
      <c r="E110" s="18"/>
      <c r="F110" s="18"/>
      <c r="G110" s="18"/>
      <c r="H110" s="18"/>
      <c r="I110" s="18"/>
      <c r="J110" s="18"/>
      <c r="K110" s="19"/>
    </row>
    <row r="111" spans="1:11" ht="13.5">
      <c r="A111" s="17"/>
      <c r="B111" s="18"/>
      <c r="C111" s="18"/>
      <c r="D111" s="18"/>
      <c r="E111" s="18"/>
      <c r="F111" s="18"/>
      <c r="G111" s="18"/>
      <c r="H111" s="18"/>
      <c r="I111" s="18"/>
      <c r="J111" s="18"/>
      <c r="K111" s="19"/>
    </row>
    <row r="112" spans="1:11" ht="13.5">
      <c r="A112" s="103" t="s">
        <v>215</v>
      </c>
      <c r="B112" s="104"/>
      <c r="C112" s="104"/>
      <c r="D112" s="104"/>
      <c r="E112" s="104"/>
      <c r="F112" s="104"/>
      <c r="G112" s="104"/>
      <c r="H112" s="104"/>
      <c r="I112" s="104"/>
      <c r="J112" s="104"/>
      <c r="K112" s="19"/>
    </row>
    <row r="113" spans="1:11" ht="19.5" customHeight="1">
      <c r="A113" s="245" t="s">
        <v>40</v>
      </c>
      <c r="B113" s="246"/>
      <c r="C113" s="246"/>
      <c r="D113" s="247"/>
      <c r="E113" s="242" t="s">
        <v>285</v>
      </c>
      <c r="F113" s="243"/>
      <c r="G113" s="243"/>
      <c r="H113" s="243"/>
      <c r="I113" s="243"/>
      <c r="J113" s="244"/>
      <c r="K113" s="19"/>
    </row>
    <row r="114" spans="1:11" ht="19.5" customHeight="1">
      <c r="A114" s="105" t="s">
        <v>214</v>
      </c>
      <c r="B114" s="106"/>
      <c r="C114" s="106"/>
      <c r="D114" s="107"/>
      <c r="E114" s="242" t="s">
        <v>274</v>
      </c>
      <c r="F114" s="243"/>
      <c r="G114" s="243"/>
      <c r="H114" s="243"/>
      <c r="I114" s="243"/>
      <c r="J114" s="244"/>
      <c r="K114" s="19"/>
    </row>
    <row r="115" spans="1:11" ht="30" customHeight="1">
      <c r="A115" s="239" t="s">
        <v>272</v>
      </c>
      <c r="B115" s="240"/>
      <c r="C115" s="240"/>
      <c r="D115" s="241"/>
      <c r="E115" s="242" t="s">
        <v>274</v>
      </c>
      <c r="F115" s="243"/>
      <c r="G115" s="243"/>
      <c r="H115" s="243"/>
      <c r="I115" s="243"/>
      <c r="J115" s="244"/>
      <c r="K115" s="135"/>
    </row>
    <row r="116" spans="1:11" ht="13.5">
      <c r="A116" s="21"/>
      <c r="B116" s="22"/>
      <c r="C116" s="22"/>
      <c r="D116" s="22"/>
      <c r="E116" s="22"/>
      <c r="F116" s="22"/>
      <c r="G116" s="22"/>
      <c r="H116" s="22"/>
      <c r="I116" s="22"/>
      <c r="J116" s="22"/>
      <c r="K116" s="23"/>
    </row>
    <row r="118" spans="1:11" ht="13.5">
      <c r="A118" s="14" t="s">
        <v>218</v>
      </c>
      <c r="B118" s="15"/>
      <c r="C118" s="15"/>
      <c r="D118" s="15"/>
      <c r="E118" s="15"/>
      <c r="F118" s="15"/>
      <c r="G118" s="15"/>
      <c r="H118" s="15"/>
      <c r="I118" s="15"/>
      <c r="J118" s="15"/>
      <c r="K118" s="16"/>
    </row>
    <row r="119" spans="1:11" ht="13.5">
      <c r="A119" s="17"/>
      <c r="B119" s="18"/>
      <c r="C119" s="18"/>
      <c r="D119" s="18"/>
      <c r="E119" s="18"/>
      <c r="F119" s="18"/>
      <c r="G119" s="18"/>
      <c r="H119" s="18"/>
      <c r="I119" s="18"/>
      <c r="J119" s="18"/>
      <c r="K119" s="19"/>
    </row>
    <row r="120" spans="1:11" ht="13.5">
      <c r="A120" s="17"/>
      <c r="B120" s="18"/>
      <c r="C120" s="18"/>
      <c r="D120" s="18"/>
      <c r="E120" s="18"/>
      <c r="F120" s="18"/>
      <c r="G120" s="18"/>
      <c r="H120" s="18"/>
      <c r="I120" s="18"/>
      <c r="J120" s="18"/>
      <c r="K120" s="19"/>
    </row>
    <row r="121" spans="1:11" ht="13.5">
      <c r="A121" s="17"/>
      <c r="B121" s="18"/>
      <c r="C121" s="18"/>
      <c r="D121" s="18"/>
      <c r="E121" s="18"/>
      <c r="F121" s="18"/>
      <c r="G121" s="18"/>
      <c r="H121" s="18"/>
      <c r="I121" s="18"/>
      <c r="J121" s="18"/>
      <c r="K121" s="19"/>
    </row>
    <row r="122" spans="1:11" ht="18.75">
      <c r="A122" s="228" t="s">
        <v>20</v>
      </c>
      <c r="B122" s="229"/>
      <c r="C122" s="229"/>
      <c r="D122" s="229"/>
      <c r="E122" s="229"/>
      <c r="F122" s="229"/>
      <c r="G122" s="229"/>
      <c r="H122" s="229"/>
      <c r="I122" s="229"/>
      <c r="J122" s="229"/>
      <c r="K122" s="230"/>
    </row>
    <row r="123" spans="1:11" ht="18.75">
      <c r="A123" s="20"/>
      <c r="B123" s="18"/>
      <c r="C123" s="18"/>
      <c r="D123" s="18"/>
      <c r="E123" s="18"/>
      <c r="F123" s="18"/>
      <c r="G123" s="18"/>
      <c r="H123" s="18"/>
      <c r="I123" s="18"/>
      <c r="J123" s="18"/>
      <c r="K123" s="19"/>
    </row>
    <row r="124" spans="1:11" ht="13.5">
      <c r="A124" s="17"/>
      <c r="B124" s="18"/>
      <c r="C124" s="18"/>
      <c r="D124" s="18"/>
      <c r="E124" s="18"/>
      <c r="F124" s="18"/>
      <c r="G124" s="18"/>
      <c r="H124" s="18"/>
      <c r="I124" s="18"/>
      <c r="J124" s="18"/>
      <c r="K124" s="19"/>
    </row>
    <row r="125" spans="1:11" ht="13.5">
      <c r="A125" s="17" t="s">
        <v>45</v>
      </c>
      <c r="B125" s="18"/>
      <c r="C125" s="18"/>
      <c r="D125" s="18"/>
      <c r="E125" s="18"/>
      <c r="F125" s="18"/>
      <c r="G125" s="18"/>
      <c r="H125" s="18"/>
      <c r="I125" s="18"/>
      <c r="J125" s="18"/>
      <c r="K125" s="19"/>
    </row>
    <row r="126" spans="1:11" ht="30" customHeight="1">
      <c r="A126" s="97" t="s">
        <v>21</v>
      </c>
      <c r="B126" s="136" t="str">
        <f>CONCATENATE('★基礎情報入力'!D4,"　　",'★基礎情報入力'!D5)</f>
        <v>　　</v>
      </c>
      <c r="C126" s="137"/>
      <c r="D126" s="137"/>
      <c r="E126" s="137"/>
      <c r="F126" s="137"/>
      <c r="G126" s="137"/>
      <c r="H126" s="137"/>
      <c r="I126" s="137"/>
      <c r="J126" s="137"/>
      <c r="K126" s="190"/>
    </row>
    <row r="127" spans="1:11" ht="13.5">
      <c r="A127" s="17"/>
      <c r="B127" s="18"/>
      <c r="C127" s="18"/>
      <c r="D127" s="18"/>
      <c r="E127" s="18"/>
      <c r="F127" s="18"/>
      <c r="G127" s="18"/>
      <c r="H127" s="18"/>
      <c r="I127" s="18"/>
      <c r="J127" s="18"/>
      <c r="K127" s="19"/>
    </row>
    <row r="128" spans="1:11" ht="13.5">
      <c r="A128" s="17" t="s">
        <v>279</v>
      </c>
      <c r="B128" s="18"/>
      <c r="C128" s="18"/>
      <c r="D128" s="18"/>
      <c r="E128" s="18"/>
      <c r="F128" s="18"/>
      <c r="G128" s="18"/>
      <c r="H128" s="18"/>
      <c r="I128" s="18"/>
      <c r="J128" s="18"/>
      <c r="K128" s="19"/>
    </row>
    <row r="129" spans="1:11" ht="30" customHeight="1">
      <c r="A129" s="219"/>
      <c r="B129" s="220"/>
      <c r="C129" s="18" t="s">
        <v>25</v>
      </c>
      <c r="D129" s="18"/>
      <c r="E129" s="18"/>
      <c r="F129" s="18"/>
      <c r="G129" s="18"/>
      <c r="H129" s="18"/>
      <c r="I129" s="18"/>
      <c r="J129" s="18"/>
      <c r="K129" s="19"/>
    </row>
    <row r="130" spans="1:11" ht="13.5">
      <c r="A130" s="17"/>
      <c r="B130" s="18"/>
      <c r="C130" s="18"/>
      <c r="D130" s="18"/>
      <c r="E130" s="18"/>
      <c r="F130" s="18"/>
      <c r="G130" s="18"/>
      <c r="H130" s="18"/>
      <c r="I130" s="18"/>
      <c r="J130" s="18"/>
      <c r="K130" s="19"/>
    </row>
    <row r="131" spans="1:11" ht="13.5">
      <c r="A131" s="17" t="s">
        <v>23</v>
      </c>
      <c r="B131" s="18"/>
      <c r="C131" s="18"/>
      <c r="D131" s="18"/>
      <c r="E131" s="18"/>
      <c r="F131" s="18"/>
      <c r="G131" s="18"/>
      <c r="H131" s="18"/>
      <c r="I131" s="18"/>
      <c r="J131" s="18"/>
      <c r="K131" s="19"/>
    </row>
    <row r="132" spans="1:11" ht="30" customHeight="1">
      <c r="A132" s="98" t="s">
        <v>24</v>
      </c>
      <c r="B132" s="221">
        <f>'★基礎情報入力'!V40</f>
        <v>0</v>
      </c>
      <c r="C132" s="222"/>
      <c r="D132" s="222"/>
      <c r="E132" s="222"/>
      <c r="F132" s="222"/>
      <c r="G132" s="222"/>
      <c r="H132" s="222"/>
      <c r="I132" s="222"/>
      <c r="J132" s="222"/>
      <c r="K132" s="223"/>
    </row>
    <row r="133" spans="1:11" ht="24.75" customHeight="1">
      <c r="A133" s="146" t="s">
        <v>43</v>
      </c>
      <c r="B133" s="248">
        <f>'★基礎情報入力'!V41</f>
        <v>0</v>
      </c>
      <c r="C133" s="222"/>
      <c r="D133" s="222"/>
      <c r="E133" s="222"/>
      <c r="F133" s="222"/>
      <c r="G133" s="222"/>
      <c r="H133" s="222"/>
      <c r="I133" s="222"/>
      <c r="J133" s="222"/>
      <c r="K133" s="223"/>
    </row>
    <row r="134" spans="1:11" ht="39.75" customHeight="1">
      <c r="A134" s="224"/>
      <c r="B134" s="225">
        <f>CONCATENATE('★基礎情報入力'!V42,'★基礎情報入力'!V43,'★基礎情報入力'!V44)</f>
      </c>
      <c r="C134" s="226"/>
      <c r="D134" s="226"/>
      <c r="E134" s="226"/>
      <c r="F134" s="226"/>
      <c r="G134" s="226"/>
      <c r="H134" s="226"/>
      <c r="I134" s="226"/>
      <c r="J134" s="226"/>
      <c r="K134" s="227"/>
    </row>
    <row r="135" spans="1:11" ht="30" customHeight="1">
      <c r="A135" s="98" t="s">
        <v>26</v>
      </c>
      <c r="B135" s="207">
        <f>B134</f>
      </c>
      <c r="C135" s="208"/>
      <c r="D135" s="208"/>
      <c r="E135" s="208"/>
      <c r="F135" s="208"/>
      <c r="G135" s="208"/>
      <c r="H135" s="208"/>
      <c r="I135" s="208"/>
      <c r="J135" s="208"/>
      <c r="K135" s="209"/>
    </row>
    <row r="136" spans="1:11" ht="13.5">
      <c r="A136" s="17" t="s">
        <v>27</v>
      </c>
      <c r="B136" s="18"/>
      <c r="C136" s="18"/>
      <c r="D136" s="18"/>
      <c r="E136" s="18"/>
      <c r="F136" s="18"/>
      <c r="G136" s="18"/>
      <c r="H136" s="18"/>
      <c r="I136" s="18"/>
      <c r="J136" s="18"/>
      <c r="K136" s="19"/>
    </row>
    <row r="137" spans="1:11" ht="13.5">
      <c r="A137" s="17"/>
      <c r="B137" s="18"/>
      <c r="C137" s="18"/>
      <c r="D137" s="18"/>
      <c r="E137" s="18"/>
      <c r="F137" s="18"/>
      <c r="G137" s="18"/>
      <c r="H137" s="18"/>
      <c r="I137" s="18"/>
      <c r="J137" s="18"/>
      <c r="K137" s="19"/>
    </row>
    <row r="138" spans="1:11" ht="39.75" customHeight="1">
      <c r="A138" s="98" t="s">
        <v>28</v>
      </c>
      <c r="B138" s="210"/>
      <c r="C138" s="211"/>
      <c r="D138" s="211"/>
      <c r="E138" s="211"/>
      <c r="F138" s="211"/>
      <c r="G138" s="211"/>
      <c r="H138" s="211"/>
      <c r="I138" s="211"/>
      <c r="J138" s="211"/>
      <c r="K138" s="212"/>
    </row>
    <row r="139" spans="1:11" ht="30" customHeight="1">
      <c r="A139" s="8" t="s">
        <v>29</v>
      </c>
      <c r="B139" s="213" t="s">
        <v>46</v>
      </c>
      <c r="C139" s="214"/>
      <c r="D139" s="214"/>
      <c r="E139" s="214"/>
      <c r="F139" s="99" t="s">
        <v>49</v>
      </c>
      <c r="G139" s="100"/>
      <c r="H139" s="99" t="s">
        <v>47</v>
      </c>
      <c r="I139" s="100"/>
      <c r="J139" s="10" t="s">
        <v>48</v>
      </c>
      <c r="K139" s="11"/>
    </row>
    <row r="140" spans="1:11" ht="30" customHeight="1">
      <c r="A140" s="8" t="s">
        <v>30</v>
      </c>
      <c r="B140" s="215">
        <f>'★基礎情報入力'!V45</f>
        <v>0</v>
      </c>
      <c r="C140" s="216"/>
      <c r="D140" s="9" t="s">
        <v>31</v>
      </c>
      <c r="E140" s="9"/>
      <c r="F140" s="9"/>
      <c r="G140" s="9"/>
      <c r="H140" s="9"/>
      <c r="I140" s="9"/>
      <c r="J140" s="9"/>
      <c r="K140" s="6"/>
    </row>
    <row r="141" spans="1:11" ht="30" customHeight="1">
      <c r="A141" s="97" t="s">
        <v>44</v>
      </c>
      <c r="B141" s="217" t="s">
        <v>53</v>
      </c>
      <c r="C141" s="218"/>
      <c r="D141" s="9" t="s">
        <v>32</v>
      </c>
      <c r="E141" s="9"/>
      <c r="F141" s="9"/>
      <c r="G141" s="9"/>
      <c r="H141" s="9"/>
      <c r="I141" s="9"/>
      <c r="J141" s="9"/>
      <c r="K141" s="6"/>
    </row>
    <row r="142" spans="1:11" ht="13.5">
      <c r="A142" s="17"/>
      <c r="B142" s="18"/>
      <c r="C142" s="18"/>
      <c r="D142" s="18"/>
      <c r="E142" s="18"/>
      <c r="F142" s="18"/>
      <c r="G142" s="18"/>
      <c r="H142" s="18"/>
      <c r="I142" s="18"/>
      <c r="J142" s="18"/>
      <c r="K142" s="19"/>
    </row>
    <row r="143" spans="1:11" ht="13.5">
      <c r="A143" s="17" t="s">
        <v>33</v>
      </c>
      <c r="B143" s="18"/>
      <c r="C143" s="18"/>
      <c r="D143" s="18"/>
      <c r="E143" s="18"/>
      <c r="F143" s="18"/>
      <c r="G143" s="18"/>
      <c r="H143" s="18"/>
      <c r="I143" s="18"/>
      <c r="J143" s="18"/>
      <c r="K143" s="19"/>
    </row>
    <row r="144" spans="1:11" ht="19.5" customHeight="1">
      <c r="A144" s="182" t="s">
        <v>34</v>
      </c>
      <c r="B144" s="182"/>
      <c r="C144" s="182"/>
      <c r="D144" s="182"/>
      <c r="E144" s="182" t="s">
        <v>51</v>
      </c>
      <c r="F144" s="182"/>
      <c r="G144" s="182"/>
      <c r="H144" s="182"/>
      <c r="I144" s="182" t="s">
        <v>52</v>
      </c>
      <c r="J144" s="182"/>
      <c r="K144" s="182"/>
    </row>
    <row r="145" spans="1:11" ht="30" customHeight="1">
      <c r="A145" s="202" t="s">
        <v>216</v>
      </c>
      <c r="B145" s="202"/>
      <c r="C145" s="202"/>
      <c r="D145" s="202"/>
      <c r="E145" s="203">
        <f>'様式3-4 ｲ（改修・要安全確認計画）'!D14</f>
        <v>0</v>
      </c>
      <c r="F145" s="204"/>
      <c r="G145" s="205"/>
      <c r="H145" s="13" t="s">
        <v>50</v>
      </c>
      <c r="I145" s="206"/>
      <c r="J145" s="206"/>
      <c r="K145" s="206"/>
    </row>
    <row r="146" spans="1:11" ht="30" customHeight="1">
      <c r="A146" s="202" t="s">
        <v>217</v>
      </c>
      <c r="B146" s="202"/>
      <c r="C146" s="202"/>
      <c r="D146" s="202"/>
      <c r="E146" s="203">
        <f>'様式3-4 ｲ（改修・要安全確認計画）'!C14</f>
        <v>0</v>
      </c>
      <c r="F146" s="204"/>
      <c r="G146" s="205"/>
      <c r="H146" s="13" t="s">
        <v>50</v>
      </c>
      <c r="I146" s="206"/>
      <c r="J146" s="206"/>
      <c r="K146" s="206"/>
    </row>
    <row r="147" spans="1:11" ht="30" customHeight="1">
      <c r="A147" s="202" t="s">
        <v>110</v>
      </c>
      <c r="B147" s="202"/>
      <c r="C147" s="202"/>
      <c r="D147" s="202"/>
      <c r="E147" s="203">
        <f>'様式3-4 ｲ（改修・要安全確認計画）'!F14</f>
        <v>0</v>
      </c>
      <c r="F147" s="204"/>
      <c r="G147" s="205"/>
      <c r="H147" s="13" t="s">
        <v>50</v>
      </c>
      <c r="I147" s="206"/>
      <c r="J147" s="206"/>
      <c r="K147" s="206"/>
    </row>
    <row r="148" spans="1:11" ht="30" customHeight="1">
      <c r="A148" s="202" t="s">
        <v>37</v>
      </c>
      <c r="B148" s="202"/>
      <c r="C148" s="202"/>
      <c r="D148" s="202"/>
      <c r="E148" s="203">
        <f>'様式3-4 ｲ（改修・要安全確認計画）'!V14</f>
        <v>0</v>
      </c>
      <c r="F148" s="204"/>
      <c r="G148" s="205"/>
      <c r="H148" s="13" t="s">
        <v>50</v>
      </c>
      <c r="I148" s="206"/>
      <c r="J148" s="206"/>
      <c r="K148" s="206"/>
    </row>
    <row r="149" spans="1:11" ht="13.5">
      <c r="A149" s="17" t="s">
        <v>38</v>
      </c>
      <c r="B149" s="18"/>
      <c r="C149" s="18"/>
      <c r="D149" s="18"/>
      <c r="E149" s="18"/>
      <c r="F149" s="18"/>
      <c r="G149" s="18"/>
      <c r="H149" s="18"/>
      <c r="I149" s="18"/>
      <c r="J149" s="18"/>
      <c r="K149" s="19"/>
    </row>
    <row r="150" spans="1:11" ht="13.5">
      <c r="A150" s="17"/>
      <c r="B150" s="18"/>
      <c r="C150" s="18"/>
      <c r="D150" s="18"/>
      <c r="E150" s="18"/>
      <c r="F150" s="18"/>
      <c r="G150" s="18"/>
      <c r="H150" s="18"/>
      <c r="I150" s="18"/>
      <c r="J150" s="18"/>
      <c r="K150" s="19"/>
    </row>
    <row r="151" spans="1:11" ht="13.5">
      <c r="A151" s="103" t="s">
        <v>215</v>
      </c>
      <c r="B151" s="104"/>
      <c r="C151" s="104"/>
      <c r="D151" s="104"/>
      <c r="E151" s="104"/>
      <c r="F151" s="104"/>
      <c r="G151" s="104"/>
      <c r="H151" s="104"/>
      <c r="I151" s="104"/>
      <c r="J151" s="104"/>
      <c r="K151" s="19"/>
    </row>
    <row r="152" spans="1:11" ht="19.5" customHeight="1">
      <c r="A152" s="245" t="s">
        <v>40</v>
      </c>
      <c r="B152" s="246"/>
      <c r="C152" s="246"/>
      <c r="D152" s="247"/>
      <c r="E152" s="242" t="s">
        <v>285</v>
      </c>
      <c r="F152" s="243"/>
      <c r="G152" s="243"/>
      <c r="H152" s="243"/>
      <c r="I152" s="243"/>
      <c r="J152" s="244"/>
      <c r="K152" s="19"/>
    </row>
    <row r="153" spans="1:11" ht="19.5" customHeight="1">
      <c r="A153" s="105" t="s">
        <v>214</v>
      </c>
      <c r="B153" s="106"/>
      <c r="C153" s="106"/>
      <c r="D153" s="107"/>
      <c r="E153" s="242" t="s">
        <v>274</v>
      </c>
      <c r="F153" s="243"/>
      <c r="G153" s="243"/>
      <c r="H153" s="243"/>
      <c r="I153" s="243"/>
      <c r="J153" s="244"/>
      <c r="K153" s="19"/>
    </row>
    <row r="154" spans="1:11" ht="30" customHeight="1">
      <c r="A154" s="239" t="s">
        <v>272</v>
      </c>
      <c r="B154" s="240"/>
      <c r="C154" s="240"/>
      <c r="D154" s="241"/>
      <c r="E154" s="242" t="s">
        <v>274</v>
      </c>
      <c r="F154" s="243"/>
      <c r="G154" s="243"/>
      <c r="H154" s="243"/>
      <c r="I154" s="243"/>
      <c r="J154" s="244"/>
      <c r="K154" s="135"/>
    </row>
    <row r="155" spans="1:11" ht="13.5">
      <c r="A155" s="21"/>
      <c r="B155" s="22"/>
      <c r="C155" s="22"/>
      <c r="D155" s="22"/>
      <c r="E155" s="22"/>
      <c r="F155" s="22"/>
      <c r="G155" s="22"/>
      <c r="H155" s="22"/>
      <c r="I155" s="22"/>
      <c r="J155" s="22"/>
      <c r="K155" s="23"/>
    </row>
    <row r="156" spans="1:11" ht="13.5">
      <c r="A156" s="17"/>
      <c r="B156" s="18"/>
      <c r="C156" s="18"/>
      <c r="D156" s="18"/>
      <c r="E156" s="18"/>
      <c r="F156" s="18"/>
      <c r="G156" s="18"/>
      <c r="H156" s="18"/>
      <c r="I156" s="18"/>
      <c r="J156" s="18"/>
      <c r="K156" s="19"/>
    </row>
    <row r="157" spans="1:11" ht="13.5">
      <c r="A157" s="14" t="s">
        <v>218</v>
      </c>
      <c r="B157" s="15"/>
      <c r="C157" s="15"/>
      <c r="D157" s="15"/>
      <c r="E157" s="15"/>
      <c r="F157" s="15"/>
      <c r="G157" s="15"/>
      <c r="H157" s="15"/>
      <c r="I157" s="15"/>
      <c r="J157" s="15"/>
      <c r="K157" s="16"/>
    </row>
    <row r="158" spans="1:11" ht="13.5">
      <c r="A158" s="17"/>
      <c r="B158" s="18"/>
      <c r="C158" s="18"/>
      <c r="D158" s="18"/>
      <c r="E158" s="18"/>
      <c r="F158" s="18"/>
      <c r="G158" s="18"/>
      <c r="H158" s="18"/>
      <c r="I158" s="18"/>
      <c r="J158" s="18"/>
      <c r="K158" s="19"/>
    </row>
    <row r="159" spans="1:11" ht="13.5">
      <c r="A159" s="17"/>
      <c r="B159" s="18"/>
      <c r="C159" s="18"/>
      <c r="D159" s="18"/>
      <c r="E159" s="18"/>
      <c r="F159" s="18"/>
      <c r="G159" s="18"/>
      <c r="H159" s="18"/>
      <c r="I159" s="18"/>
      <c r="J159" s="18"/>
      <c r="K159" s="19"/>
    </row>
    <row r="160" spans="1:11" ht="13.5">
      <c r="A160" s="17"/>
      <c r="B160" s="18"/>
      <c r="C160" s="18"/>
      <c r="D160" s="18"/>
      <c r="E160" s="18"/>
      <c r="F160" s="18"/>
      <c r="G160" s="18"/>
      <c r="H160" s="18"/>
      <c r="I160" s="18"/>
      <c r="J160" s="18"/>
      <c r="K160" s="19"/>
    </row>
    <row r="161" spans="1:11" ht="18.75">
      <c r="A161" s="228" t="s">
        <v>20</v>
      </c>
      <c r="B161" s="229"/>
      <c r="C161" s="229"/>
      <c r="D161" s="229"/>
      <c r="E161" s="229"/>
      <c r="F161" s="229"/>
      <c r="G161" s="229"/>
      <c r="H161" s="229"/>
      <c r="I161" s="229"/>
      <c r="J161" s="229"/>
      <c r="K161" s="230"/>
    </row>
    <row r="162" spans="1:11" ht="18.75">
      <c r="A162" s="20"/>
      <c r="B162" s="18"/>
      <c r="C162" s="18"/>
      <c r="D162" s="18"/>
      <c r="E162" s="18"/>
      <c r="F162" s="18"/>
      <c r="G162" s="18"/>
      <c r="H162" s="18"/>
      <c r="I162" s="18"/>
      <c r="J162" s="18"/>
      <c r="K162" s="19"/>
    </row>
    <row r="163" spans="1:11" ht="13.5">
      <c r="A163" s="17"/>
      <c r="B163" s="18"/>
      <c r="C163" s="18"/>
      <c r="D163" s="18"/>
      <c r="E163" s="18"/>
      <c r="F163" s="18"/>
      <c r="G163" s="18"/>
      <c r="H163" s="18"/>
      <c r="I163" s="18"/>
      <c r="J163" s="18"/>
      <c r="K163" s="19"/>
    </row>
    <row r="164" spans="1:11" ht="13.5">
      <c r="A164" s="17" t="s">
        <v>45</v>
      </c>
      <c r="B164" s="18"/>
      <c r="C164" s="18"/>
      <c r="D164" s="18"/>
      <c r="E164" s="18"/>
      <c r="F164" s="18"/>
      <c r="G164" s="18"/>
      <c r="H164" s="18"/>
      <c r="I164" s="18"/>
      <c r="J164" s="18"/>
      <c r="K164" s="19"/>
    </row>
    <row r="165" spans="1:11" ht="30" customHeight="1">
      <c r="A165" s="97" t="s">
        <v>21</v>
      </c>
      <c r="B165" s="136" t="str">
        <f>CONCATENATE('★基礎情報入力'!D4,"　　",'★基礎情報入力'!D5)</f>
        <v>　　</v>
      </c>
      <c r="C165" s="137"/>
      <c r="D165" s="137"/>
      <c r="E165" s="137"/>
      <c r="F165" s="137"/>
      <c r="G165" s="137"/>
      <c r="H165" s="137"/>
      <c r="I165" s="137"/>
      <c r="J165" s="137"/>
      <c r="K165" s="190"/>
    </row>
    <row r="166" spans="1:11" ht="13.5">
      <c r="A166" s="17"/>
      <c r="B166" s="18"/>
      <c r="C166" s="18"/>
      <c r="D166" s="18"/>
      <c r="E166" s="18"/>
      <c r="F166" s="18"/>
      <c r="G166" s="18"/>
      <c r="H166" s="18"/>
      <c r="I166" s="18"/>
      <c r="J166" s="18"/>
      <c r="K166" s="19"/>
    </row>
    <row r="167" spans="1:11" ht="13.5">
      <c r="A167" s="17" t="s">
        <v>279</v>
      </c>
      <c r="B167" s="18"/>
      <c r="C167" s="18"/>
      <c r="D167" s="18"/>
      <c r="E167" s="18"/>
      <c r="F167" s="18"/>
      <c r="G167" s="18"/>
      <c r="H167" s="18"/>
      <c r="I167" s="18"/>
      <c r="J167" s="18"/>
      <c r="K167" s="19"/>
    </row>
    <row r="168" spans="1:11" ht="30" customHeight="1">
      <c r="A168" s="219"/>
      <c r="B168" s="220"/>
      <c r="C168" s="18" t="s">
        <v>25</v>
      </c>
      <c r="D168" s="18"/>
      <c r="E168" s="18"/>
      <c r="F168" s="18"/>
      <c r="G168" s="18"/>
      <c r="H168" s="18"/>
      <c r="I168" s="18"/>
      <c r="J168" s="18"/>
      <c r="K168" s="19"/>
    </row>
    <row r="169" spans="1:11" ht="13.5">
      <c r="A169" s="17"/>
      <c r="B169" s="18"/>
      <c r="C169" s="18"/>
      <c r="D169" s="18"/>
      <c r="E169" s="18"/>
      <c r="F169" s="18"/>
      <c r="G169" s="18"/>
      <c r="H169" s="18"/>
      <c r="I169" s="18"/>
      <c r="J169" s="18"/>
      <c r="K169" s="19"/>
    </row>
    <row r="170" spans="1:11" ht="13.5">
      <c r="A170" s="17" t="s">
        <v>23</v>
      </c>
      <c r="B170" s="18"/>
      <c r="C170" s="18"/>
      <c r="D170" s="18"/>
      <c r="E170" s="18"/>
      <c r="F170" s="18"/>
      <c r="G170" s="18"/>
      <c r="H170" s="18"/>
      <c r="I170" s="18"/>
      <c r="J170" s="18"/>
      <c r="K170" s="19"/>
    </row>
    <row r="171" spans="1:11" ht="30" customHeight="1">
      <c r="A171" s="98" t="s">
        <v>24</v>
      </c>
      <c r="B171" s="221">
        <f>'★基礎情報入力'!V50</f>
        <v>0</v>
      </c>
      <c r="C171" s="222"/>
      <c r="D171" s="222"/>
      <c r="E171" s="222"/>
      <c r="F171" s="222"/>
      <c r="G171" s="222"/>
      <c r="H171" s="222"/>
      <c r="I171" s="222"/>
      <c r="J171" s="222"/>
      <c r="K171" s="223"/>
    </row>
    <row r="172" spans="1:11" ht="24.75" customHeight="1">
      <c r="A172" s="146" t="s">
        <v>43</v>
      </c>
      <c r="B172" s="221">
        <f>'★基礎情報入力'!V51</f>
        <v>0</v>
      </c>
      <c r="C172" s="222"/>
      <c r="D172" s="222"/>
      <c r="E172" s="222"/>
      <c r="F172" s="222"/>
      <c r="G172" s="222"/>
      <c r="H172" s="222"/>
      <c r="I172" s="222"/>
      <c r="J172" s="222"/>
      <c r="K172" s="223"/>
    </row>
    <row r="173" spans="1:11" ht="39.75" customHeight="1">
      <c r="A173" s="224"/>
      <c r="B173" s="225">
        <f>CONCATENATE('★基礎情報入力'!V52,'★基礎情報入力'!V53,'★基礎情報入力'!V54)</f>
      </c>
      <c r="C173" s="226"/>
      <c r="D173" s="226"/>
      <c r="E173" s="226"/>
      <c r="F173" s="226"/>
      <c r="G173" s="226"/>
      <c r="H173" s="226"/>
      <c r="I173" s="226"/>
      <c r="J173" s="226"/>
      <c r="K173" s="227"/>
    </row>
    <row r="174" spans="1:11" ht="30" customHeight="1">
      <c r="A174" s="98" t="s">
        <v>26</v>
      </c>
      <c r="B174" s="207">
        <f>B173</f>
      </c>
      <c r="C174" s="208"/>
      <c r="D174" s="208"/>
      <c r="E174" s="208"/>
      <c r="F174" s="208"/>
      <c r="G174" s="208"/>
      <c r="H174" s="208"/>
      <c r="I174" s="208"/>
      <c r="J174" s="208"/>
      <c r="K174" s="209"/>
    </row>
    <row r="175" spans="1:11" ht="13.5">
      <c r="A175" s="17" t="s">
        <v>27</v>
      </c>
      <c r="B175" s="18"/>
      <c r="C175" s="18"/>
      <c r="D175" s="18"/>
      <c r="E175" s="18"/>
      <c r="F175" s="18"/>
      <c r="G175" s="18"/>
      <c r="H175" s="18"/>
      <c r="I175" s="18"/>
      <c r="J175" s="18"/>
      <c r="K175" s="19"/>
    </row>
    <row r="176" spans="1:11" ht="13.5">
      <c r="A176" s="17"/>
      <c r="B176" s="18"/>
      <c r="C176" s="18"/>
      <c r="D176" s="18"/>
      <c r="E176" s="18"/>
      <c r="F176" s="18"/>
      <c r="G176" s="18"/>
      <c r="H176" s="18"/>
      <c r="I176" s="18"/>
      <c r="J176" s="18"/>
      <c r="K176" s="19"/>
    </row>
    <row r="177" spans="1:11" ht="39.75" customHeight="1">
      <c r="A177" s="98" t="s">
        <v>28</v>
      </c>
      <c r="B177" s="210"/>
      <c r="C177" s="211"/>
      <c r="D177" s="211"/>
      <c r="E177" s="211"/>
      <c r="F177" s="211"/>
      <c r="G177" s="211"/>
      <c r="H177" s="211"/>
      <c r="I177" s="211"/>
      <c r="J177" s="211"/>
      <c r="K177" s="212"/>
    </row>
    <row r="178" spans="1:11" ht="30" customHeight="1">
      <c r="A178" s="8" t="s">
        <v>29</v>
      </c>
      <c r="B178" s="213" t="s">
        <v>46</v>
      </c>
      <c r="C178" s="214"/>
      <c r="D178" s="214"/>
      <c r="E178" s="214"/>
      <c r="F178" s="99" t="s">
        <v>49</v>
      </c>
      <c r="G178" s="100"/>
      <c r="H178" s="99" t="s">
        <v>47</v>
      </c>
      <c r="I178" s="100"/>
      <c r="J178" s="10" t="s">
        <v>48</v>
      </c>
      <c r="K178" s="11"/>
    </row>
    <row r="179" spans="1:11" ht="30" customHeight="1">
      <c r="A179" s="8" t="s">
        <v>30</v>
      </c>
      <c r="B179" s="215">
        <f>'★基礎情報入力'!V55</f>
        <v>0</v>
      </c>
      <c r="C179" s="216"/>
      <c r="D179" s="9" t="s">
        <v>31</v>
      </c>
      <c r="E179" s="9"/>
      <c r="F179" s="9"/>
      <c r="G179" s="9"/>
      <c r="H179" s="9"/>
      <c r="I179" s="9"/>
      <c r="J179" s="9"/>
      <c r="K179" s="6"/>
    </row>
    <row r="180" spans="1:11" ht="30" customHeight="1">
      <c r="A180" s="97" t="s">
        <v>44</v>
      </c>
      <c r="B180" s="217" t="s">
        <v>53</v>
      </c>
      <c r="C180" s="218"/>
      <c r="D180" s="9" t="s">
        <v>32</v>
      </c>
      <c r="E180" s="9"/>
      <c r="F180" s="9"/>
      <c r="G180" s="9"/>
      <c r="H180" s="9"/>
      <c r="I180" s="9"/>
      <c r="J180" s="9"/>
      <c r="K180" s="6"/>
    </row>
    <row r="181" spans="1:11" ht="13.5">
      <c r="A181" s="17"/>
      <c r="B181" s="18"/>
      <c r="C181" s="18"/>
      <c r="D181" s="18"/>
      <c r="E181" s="18"/>
      <c r="F181" s="18"/>
      <c r="G181" s="18"/>
      <c r="H181" s="18"/>
      <c r="I181" s="18"/>
      <c r="J181" s="18"/>
      <c r="K181" s="19"/>
    </row>
    <row r="182" spans="1:11" ht="13.5">
      <c r="A182" s="17" t="s">
        <v>33</v>
      </c>
      <c r="B182" s="18"/>
      <c r="C182" s="18"/>
      <c r="D182" s="18"/>
      <c r="E182" s="18"/>
      <c r="F182" s="18"/>
      <c r="G182" s="18"/>
      <c r="H182" s="18"/>
      <c r="I182" s="18"/>
      <c r="J182" s="18"/>
      <c r="K182" s="19"/>
    </row>
    <row r="183" spans="1:11" ht="19.5" customHeight="1">
      <c r="A183" s="182" t="s">
        <v>34</v>
      </c>
      <c r="B183" s="182"/>
      <c r="C183" s="182"/>
      <c r="D183" s="182"/>
      <c r="E183" s="182" t="s">
        <v>51</v>
      </c>
      <c r="F183" s="182"/>
      <c r="G183" s="182"/>
      <c r="H183" s="182"/>
      <c r="I183" s="182" t="s">
        <v>52</v>
      </c>
      <c r="J183" s="182"/>
      <c r="K183" s="182"/>
    </row>
    <row r="184" spans="1:11" ht="30" customHeight="1">
      <c r="A184" s="202" t="s">
        <v>216</v>
      </c>
      <c r="B184" s="202"/>
      <c r="C184" s="202"/>
      <c r="D184" s="202"/>
      <c r="E184" s="203">
        <f>'様式3-4 ｲ（改修・要安全確認計画）'!D16</f>
        <v>0</v>
      </c>
      <c r="F184" s="204"/>
      <c r="G184" s="205"/>
      <c r="H184" s="13" t="s">
        <v>50</v>
      </c>
      <c r="I184" s="206"/>
      <c r="J184" s="206"/>
      <c r="K184" s="206"/>
    </row>
    <row r="185" spans="1:11" ht="30" customHeight="1">
      <c r="A185" s="202" t="s">
        <v>217</v>
      </c>
      <c r="B185" s="202"/>
      <c r="C185" s="202"/>
      <c r="D185" s="202"/>
      <c r="E185" s="203">
        <f>'様式3-4 ｲ（改修・要安全確認計画）'!C16</f>
        <v>0</v>
      </c>
      <c r="F185" s="204"/>
      <c r="G185" s="205"/>
      <c r="H185" s="13" t="s">
        <v>50</v>
      </c>
      <c r="I185" s="206"/>
      <c r="J185" s="206"/>
      <c r="K185" s="206"/>
    </row>
    <row r="186" spans="1:11" ht="30" customHeight="1">
      <c r="A186" s="202" t="s">
        <v>110</v>
      </c>
      <c r="B186" s="202"/>
      <c r="C186" s="202"/>
      <c r="D186" s="202"/>
      <c r="E186" s="203">
        <f>'様式3-4 ｲ（改修・要安全確認計画）'!F16</f>
        <v>0</v>
      </c>
      <c r="F186" s="204"/>
      <c r="G186" s="205"/>
      <c r="H186" s="13" t="s">
        <v>50</v>
      </c>
      <c r="I186" s="206"/>
      <c r="J186" s="206"/>
      <c r="K186" s="206"/>
    </row>
    <row r="187" spans="1:11" ht="30" customHeight="1">
      <c r="A187" s="202" t="s">
        <v>37</v>
      </c>
      <c r="B187" s="202"/>
      <c r="C187" s="202"/>
      <c r="D187" s="202"/>
      <c r="E187" s="203">
        <f>'様式3-4 ｲ（改修・要安全確認計画）'!V16</f>
        <v>0</v>
      </c>
      <c r="F187" s="204"/>
      <c r="G187" s="205"/>
      <c r="H187" s="13" t="s">
        <v>50</v>
      </c>
      <c r="I187" s="206"/>
      <c r="J187" s="206"/>
      <c r="K187" s="206"/>
    </row>
    <row r="188" spans="1:11" ht="13.5">
      <c r="A188" s="17" t="s">
        <v>38</v>
      </c>
      <c r="B188" s="18"/>
      <c r="C188" s="18"/>
      <c r="D188" s="18"/>
      <c r="E188" s="18"/>
      <c r="F188" s="18"/>
      <c r="G188" s="18"/>
      <c r="H188" s="18"/>
      <c r="I188" s="18"/>
      <c r="J188" s="18"/>
      <c r="K188" s="19"/>
    </row>
    <row r="189" spans="1:11" ht="13.5">
      <c r="A189" s="17"/>
      <c r="B189" s="18"/>
      <c r="C189" s="18"/>
      <c r="D189" s="18"/>
      <c r="E189" s="18"/>
      <c r="F189" s="18"/>
      <c r="G189" s="18"/>
      <c r="H189" s="18"/>
      <c r="I189" s="18"/>
      <c r="J189" s="18"/>
      <c r="K189" s="19"/>
    </row>
    <row r="190" spans="1:11" ht="13.5">
      <c r="A190" s="103" t="s">
        <v>215</v>
      </c>
      <c r="B190" s="104"/>
      <c r="C190" s="104"/>
      <c r="D190" s="104"/>
      <c r="E190" s="104"/>
      <c r="F190" s="104"/>
      <c r="G190" s="104"/>
      <c r="H190" s="104"/>
      <c r="I190" s="104"/>
      <c r="J190" s="104"/>
      <c r="K190" s="19"/>
    </row>
    <row r="191" spans="1:11" ht="19.5" customHeight="1">
      <c r="A191" s="245" t="s">
        <v>40</v>
      </c>
      <c r="B191" s="246"/>
      <c r="C191" s="246"/>
      <c r="D191" s="247"/>
      <c r="E191" s="242" t="s">
        <v>285</v>
      </c>
      <c r="F191" s="243"/>
      <c r="G191" s="243"/>
      <c r="H191" s="243"/>
      <c r="I191" s="243"/>
      <c r="J191" s="244"/>
      <c r="K191" s="19"/>
    </row>
    <row r="192" spans="1:11" ht="19.5" customHeight="1">
      <c r="A192" s="105" t="s">
        <v>214</v>
      </c>
      <c r="B192" s="106"/>
      <c r="C192" s="106"/>
      <c r="D192" s="107"/>
      <c r="E192" s="242" t="s">
        <v>274</v>
      </c>
      <c r="F192" s="243"/>
      <c r="G192" s="243"/>
      <c r="H192" s="243"/>
      <c r="I192" s="243"/>
      <c r="J192" s="244"/>
      <c r="K192" s="19"/>
    </row>
    <row r="193" spans="1:11" ht="30" customHeight="1">
      <c r="A193" s="239" t="s">
        <v>272</v>
      </c>
      <c r="B193" s="240"/>
      <c r="C193" s="240"/>
      <c r="D193" s="241"/>
      <c r="E193" s="242" t="s">
        <v>274</v>
      </c>
      <c r="F193" s="243"/>
      <c r="G193" s="243"/>
      <c r="H193" s="243"/>
      <c r="I193" s="243"/>
      <c r="J193" s="244"/>
      <c r="K193" s="135"/>
    </row>
    <row r="194" spans="1:11" ht="13.5">
      <c r="A194" s="21"/>
      <c r="B194" s="22"/>
      <c r="C194" s="22"/>
      <c r="D194" s="22"/>
      <c r="E194" s="22"/>
      <c r="F194" s="22"/>
      <c r="G194" s="22"/>
      <c r="H194" s="22"/>
      <c r="I194" s="22"/>
      <c r="J194" s="22"/>
      <c r="K194" s="23"/>
    </row>
    <row r="195" spans="1:11" ht="13.5">
      <c r="A195" s="17"/>
      <c r="B195" s="18"/>
      <c r="C195" s="18"/>
      <c r="D195" s="18"/>
      <c r="E195" s="18"/>
      <c r="F195" s="18"/>
      <c r="G195" s="18"/>
      <c r="H195" s="18"/>
      <c r="I195" s="18"/>
      <c r="J195" s="18"/>
      <c r="K195" s="19"/>
    </row>
    <row r="196" spans="1:11" ht="13.5">
      <c r="A196" s="14" t="s">
        <v>218</v>
      </c>
      <c r="B196" s="15"/>
      <c r="C196" s="15"/>
      <c r="D196" s="15"/>
      <c r="E196" s="15"/>
      <c r="F196" s="15"/>
      <c r="G196" s="15"/>
      <c r="H196" s="15"/>
      <c r="I196" s="15"/>
      <c r="J196" s="15"/>
      <c r="K196" s="16"/>
    </row>
    <row r="197" spans="1:11" ht="13.5">
      <c r="A197" s="17"/>
      <c r="B197" s="18"/>
      <c r="C197" s="18"/>
      <c r="D197" s="18"/>
      <c r="E197" s="18"/>
      <c r="F197" s="18"/>
      <c r="G197" s="18"/>
      <c r="H197" s="18"/>
      <c r="I197" s="18"/>
      <c r="J197" s="18"/>
      <c r="K197" s="19"/>
    </row>
    <row r="198" spans="1:11" ht="13.5">
      <c r="A198" s="17"/>
      <c r="B198" s="18"/>
      <c r="C198" s="18"/>
      <c r="D198" s="18"/>
      <c r="E198" s="18"/>
      <c r="F198" s="18"/>
      <c r="G198" s="18"/>
      <c r="H198" s="18"/>
      <c r="I198" s="18"/>
      <c r="J198" s="18"/>
      <c r="K198" s="19"/>
    </row>
    <row r="199" spans="1:11" ht="13.5">
      <c r="A199" s="17"/>
      <c r="B199" s="18"/>
      <c r="C199" s="18"/>
      <c r="D199" s="18"/>
      <c r="E199" s="18"/>
      <c r="F199" s="18"/>
      <c r="G199" s="18"/>
      <c r="H199" s="18"/>
      <c r="I199" s="18"/>
      <c r="J199" s="18"/>
      <c r="K199" s="19"/>
    </row>
    <row r="200" spans="1:11" ht="18.75">
      <c r="A200" s="228" t="s">
        <v>20</v>
      </c>
      <c r="B200" s="229"/>
      <c r="C200" s="229"/>
      <c r="D200" s="229"/>
      <c r="E200" s="229"/>
      <c r="F200" s="229"/>
      <c r="G200" s="229"/>
      <c r="H200" s="229"/>
      <c r="I200" s="229"/>
      <c r="J200" s="229"/>
      <c r="K200" s="230"/>
    </row>
    <row r="201" spans="1:11" ht="18.75">
      <c r="A201" s="20"/>
      <c r="B201" s="18"/>
      <c r="C201" s="18"/>
      <c r="D201" s="18"/>
      <c r="E201" s="18"/>
      <c r="F201" s="18"/>
      <c r="G201" s="18"/>
      <c r="H201" s="18"/>
      <c r="I201" s="18"/>
      <c r="J201" s="18"/>
      <c r="K201" s="19"/>
    </row>
    <row r="202" spans="1:11" ht="13.5">
      <c r="A202" s="17"/>
      <c r="B202" s="18"/>
      <c r="C202" s="18"/>
      <c r="D202" s="18"/>
      <c r="E202" s="18"/>
      <c r="F202" s="18"/>
      <c r="G202" s="18"/>
      <c r="H202" s="18"/>
      <c r="I202" s="18"/>
      <c r="J202" s="18"/>
      <c r="K202" s="19"/>
    </row>
    <row r="203" spans="1:11" ht="13.5">
      <c r="A203" s="17" t="s">
        <v>45</v>
      </c>
      <c r="B203" s="18"/>
      <c r="C203" s="18"/>
      <c r="D203" s="18"/>
      <c r="E203" s="18"/>
      <c r="F203" s="18"/>
      <c r="G203" s="18"/>
      <c r="H203" s="18"/>
      <c r="I203" s="18"/>
      <c r="J203" s="18"/>
      <c r="K203" s="19"/>
    </row>
    <row r="204" spans="1:11" ht="30" customHeight="1">
      <c r="A204" s="97" t="s">
        <v>21</v>
      </c>
      <c r="B204" s="136" t="str">
        <f>CONCATENATE('★基礎情報入力'!D4,"　　",'★基礎情報入力'!D5)</f>
        <v>　　</v>
      </c>
      <c r="C204" s="137"/>
      <c r="D204" s="137"/>
      <c r="E204" s="137"/>
      <c r="F204" s="137"/>
      <c r="G204" s="137"/>
      <c r="H204" s="137"/>
      <c r="I204" s="137"/>
      <c r="J204" s="137"/>
      <c r="K204" s="190"/>
    </row>
    <row r="205" spans="1:11" ht="13.5">
      <c r="A205" s="17"/>
      <c r="B205" s="18"/>
      <c r="C205" s="18"/>
      <c r="D205" s="18"/>
      <c r="E205" s="18"/>
      <c r="F205" s="18"/>
      <c r="G205" s="18"/>
      <c r="H205" s="18"/>
      <c r="I205" s="18"/>
      <c r="J205" s="18"/>
      <c r="K205" s="19"/>
    </row>
    <row r="206" spans="1:11" ht="13.5">
      <c r="A206" s="17" t="s">
        <v>279</v>
      </c>
      <c r="B206" s="18"/>
      <c r="C206" s="18"/>
      <c r="D206" s="18"/>
      <c r="E206" s="18"/>
      <c r="F206" s="18"/>
      <c r="G206" s="18"/>
      <c r="H206" s="18"/>
      <c r="I206" s="18"/>
      <c r="J206" s="18"/>
      <c r="K206" s="19"/>
    </row>
    <row r="207" spans="1:11" ht="30" customHeight="1">
      <c r="A207" s="219"/>
      <c r="B207" s="220"/>
      <c r="C207" s="18" t="s">
        <v>25</v>
      </c>
      <c r="D207" s="18"/>
      <c r="E207" s="18"/>
      <c r="F207" s="18"/>
      <c r="G207" s="18"/>
      <c r="H207" s="18"/>
      <c r="I207" s="18"/>
      <c r="J207" s="18"/>
      <c r="K207" s="19"/>
    </row>
    <row r="208" spans="1:11" ht="13.5">
      <c r="A208" s="17"/>
      <c r="B208" s="18"/>
      <c r="C208" s="18"/>
      <c r="D208" s="18"/>
      <c r="E208" s="18"/>
      <c r="F208" s="18"/>
      <c r="G208" s="18"/>
      <c r="H208" s="18"/>
      <c r="I208" s="18"/>
      <c r="J208" s="18"/>
      <c r="K208" s="19"/>
    </row>
    <row r="209" spans="1:11" ht="13.5">
      <c r="A209" s="17" t="s">
        <v>23</v>
      </c>
      <c r="B209" s="18"/>
      <c r="C209" s="18"/>
      <c r="D209" s="18"/>
      <c r="E209" s="18"/>
      <c r="F209" s="18"/>
      <c r="G209" s="18"/>
      <c r="H209" s="18"/>
      <c r="I209" s="18"/>
      <c r="J209" s="18"/>
      <c r="K209" s="19"/>
    </row>
    <row r="210" spans="1:11" ht="30" customHeight="1">
      <c r="A210" s="98" t="s">
        <v>24</v>
      </c>
      <c r="B210" s="221">
        <f>'★基礎情報入力'!V60</f>
        <v>0</v>
      </c>
      <c r="C210" s="222"/>
      <c r="D210" s="222"/>
      <c r="E210" s="222"/>
      <c r="F210" s="222"/>
      <c r="G210" s="222"/>
      <c r="H210" s="222"/>
      <c r="I210" s="222"/>
      <c r="J210" s="222"/>
      <c r="K210" s="223"/>
    </row>
    <row r="211" spans="1:11" ht="24.75" customHeight="1">
      <c r="A211" s="146" t="s">
        <v>43</v>
      </c>
      <c r="B211" s="221">
        <f>'★基礎情報入力'!V61</f>
        <v>0</v>
      </c>
      <c r="C211" s="222"/>
      <c r="D211" s="222"/>
      <c r="E211" s="222"/>
      <c r="F211" s="222"/>
      <c r="G211" s="222"/>
      <c r="H211" s="222"/>
      <c r="I211" s="222"/>
      <c r="J211" s="222"/>
      <c r="K211" s="223"/>
    </row>
    <row r="212" spans="1:11" ht="39.75" customHeight="1">
      <c r="A212" s="224"/>
      <c r="B212" s="225">
        <f>CONCATENATE('★基礎情報入力'!V62,'★基礎情報入力'!V63,'★基礎情報入力'!V64)</f>
      </c>
      <c r="C212" s="226"/>
      <c r="D212" s="226"/>
      <c r="E212" s="226"/>
      <c r="F212" s="226"/>
      <c r="G212" s="226"/>
      <c r="H212" s="226"/>
      <c r="I212" s="226"/>
      <c r="J212" s="226"/>
      <c r="K212" s="227"/>
    </row>
    <row r="213" spans="1:11" ht="30" customHeight="1">
      <c r="A213" s="98" t="s">
        <v>26</v>
      </c>
      <c r="B213" s="207">
        <f>B212</f>
      </c>
      <c r="C213" s="208"/>
      <c r="D213" s="208"/>
      <c r="E213" s="208"/>
      <c r="F213" s="208"/>
      <c r="G213" s="208"/>
      <c r="H213" s="208"/>
      <c r="I213" s="208"/>
      <c r="J213" s="208"/>
      <c r="K213" s="209"/>
    </row>
    <row r="214" spans="1:11" ht="13.5">
      <c r="A214" s="17" t="s">
        <v>27</v>
      </c>
      <c r="B214" s="18"/>
      <c r="C214" s="18"/>
      <c r="D214" s="18"/>
      <c r="E214" s="18"/>
      <c r="F214" s="18"/>
      <c r="G214" s="18"/>
      <c r="H214" s="18"/>
      <c r="I214" s="18"/>
      <c r="J214" s="18"/>
      <c r="K214" s="19"/>
    </row>
    <row r="215" spans="1:11" ht="13.5">
      <c r="A215" s="17"/>
      <c r="B215" s="18"/>
      <c r="C215" s="18"/>
      <c r="D215" s="18"/>
      <c r="E215" s="18"/>
      <c r="F215" s="18"/>
      <c r="G215" s="18"/>
      <c r="H215" s="18"/>
      <c r="I215" s="18"/>
      <c r="J215" s="18"/>
      <c r="K215" s="19"/>
    </row>
    <row r="216" spans="1:11" ht="39.75" customHeight="1">
      <c r="A216" s="98" t="s">
        <v>28</v>
      </c>
      <c r="B216" s="210"/>
      <c r="C216" s="211"/>
      <c r="D216" s="211"/>
      <c r="E216" s="211"/>
      <c r="F216" s="211"/>
      <c r="G216" s="211"/>
      <c r="H216" s="211"/>
      <c r="I216" s="211"/>
      <c r="J216" s="211"/>
      <c r="K216" s="212"/>
    </row>
    <row r="217" spans="1:11" ht="30" customHeight="1">
      <c r="A217" s="8" t="s">
        <v>29</v>
      </c>
      <c r="B217" s="213" t="s">
        <v>46</v>
      </c>
      <c r="C217" s="214"/>
      <c r="D217" s="214"/>
      <c r="E217" s="214"/>
      <c r="F217" s="99" t="s">
        <v>49</v>
      </c>
      <c r="G217" s="100"/>
      <c r="H217" s="99" t="s">
        <v>47</v>
      </c>
      <c r="I217" s="100"/>
      <c r="J217" s="10" t="s">
        <v>48</v>
      </c>
      <c r="K217" s="11"/>
    </row>
    <row r="218" spans="1:11" ht="30" customHeight="1">
      <c r="A218" s="8" t="s">
        <v>30</v>
      </c>
      <c r="B218" s="215">
        <f>'★基礎情報入力'!V65</f>
        <v>0</v>
      </c>
      <c r="C218" s="216"/>
      <c r="D218" s="9" t="s">
        <v>31</v>
      </c>
      <c r="E218" s="9"/>
      <c r="F218" s="9"/>
      <c r="G218" s="9"/>
      <c r="H218" s="9"/>
      <c r="I218" s="9"/>
      <c r="J218" s="9"/>
      <c r="K218" s="6"/>
    </row>
    <row r="219" spans="1:11" ht="30" customHeight="1">
      <c r="A219" s="97" t="s">
        <v>44</v>
      </c>
      <c r="B219" s="217" t="s">
        <v>53</v>
      </c>
      <c r="C219" s="218"/>
      <c r="D219" s="9" t="s">
        <v>32</v>
      </c>
      <c r="E219" s="9"/>
      <c r="F219" s="9"/>
      <c r="G219" s="9"/>
      <c r="H219" s="9"/>
      <c r="I219" s="9"/>
      <c r="J219" s="9"/>
      <c r="K219" s="6"/>
    </row>
    <row r="220" spans="1:11" ht="13.5">
      <c r="A220" s="17"/>
      <c r="B220" s="18"/>
      <c r="C220" s="18"/>
      <c r="D220" s="18"/>
      <c r="E220" s="18"/>
      <c r="F220" s="18"/>
      <c r="G220" s="18"/>
      <c r="H220" s="18"/>
      <c r="I220" s="18"/>
      <c r="J220" s="18"/>
      <c r="K220" s="19"/>
    </row>
    <row r="221" spans="1:11" ht="13.5">
      <c r="A221" s="17" t="s">
        <v>33</v>
      </c>
      <c r="B221" s="18"/>
      <c r="C221" s="18"/>
      <c r="D221" s="18"/>
      <c r="E221" s="18"/>
      <c r="F221" s="18"/>
      <c r="G221" s="18"/>
      <c r="H221" s="18"/>
      <c r="I221" s="18"/>
      <c r="J221" s="18"/>
      <c r="K221" s="19"/>
    </row>
    <row r="222" spans="1:11" ht="19.5" customHeight="1">
      <c r="A222" s="182" t="s">
        <v>34</v>
      </c>
      <c r="B222" s="182"/>
      <c r="C222" s="182"/>
      <c r="D222" s="182"/>
      <c r="E222" s="182" t="s">
        <v>51</v>
      </c>
      <c r="F222" s="182"/>
      <c r="G222" s="182"/>
      <c r="H222" s="182"/>
      <c r="I222" s="182" t="s">
        <v>52</v>
      </c>
      <c r="J222" s="182"/>
      <c r="K222" s="182"/>
    </row>
    <row r="223" spans="1:11" ht="30" customHeight="1">
      <c r="A223" s="202" t="s">
        <v>216</v>
      </c>
      <c r="B223" s="202"/>
      <c r="C223" s="202"/>
      <c r="D223" s="202"/>
      <c r="E223" s="203">
        <f>'様式3-4 ｲ（改修・要安全確認計画）'!D18</f>
        <v>0</v>
      </c>
      <c r="F223" s="204"/>
      <c r="G223" s="205"/>
      <c r="H223" s="13" t="s">
        <v>50</v>
      </c>
      <c r="I223" s="206"/>
      <c r="J223" s="206"/>
      <c r="K223" s="206"/>
    </row>
    <row r="224" spans="1:11" ht="30" customHeight="1">
      <c r="A224" s="202" t="s">
        <v>217</v>
      </c>
      <c r="B224" s="202"/>
      <c r="C224" s="202"/>
      <c r="D224" s="202"/>
      <c r="E224" s="203">
        <f>'様式3-4 ｲ（改修・要安全確認計画）'!C18</f>
        <v>0</v>
      </c>
      <c r="F224" s="204"/>
      <c r="G224" s="205"/>
      <c r="H224" s="13" t="s">
        <v>50</v>
      </c>
      <c r="I224" s="206"/>
      <c r="J224" s="206"/>
      <c r="K224" s="206"/>
    </row>
    <row r="225" spans="1:11" ht="30" customHeight="1">
      <c r="A225" s="202" t="s">
        <v>110</v>
      </c>
      <c r="B225" s="202"/>
      <c r="C225" s="202"/>
      <c r="D225" s="202"/>
      <c r="E225" s="203">
        <f>'様式3-4 ｲ（改修・要安全確認計画）'!F18</f>
        <v>0</v>
      </c>
      <c r="F225" s="204"/>
      <c r="G225" s="205"/>
      <c r="H225" s="13" t="s">
        <v>50</v>
      </c>
      <c r="I225" s="206"/>
      <c r="J225" s="206"/>
      <c r="K225" s="206"/>
    </row>
    <row r="226" spans="1:11" ht="30" customHeight="1">
      <c r="A226" s="202" t="s">
        <v>37</v>
      </c>
      <c r="B226" s="202"/>
      <c r="C226" s="202"/>
      <c r="D226" s="202"/>
      <c r="E226" s="203">
        <f>'様式3-4 ｲ（改修・要安全確認計画）'!V18</f>
        <v>0</v>
      </c>
      <c r="F226" s="204"/>
      <c r="G226" s="205"/>
      <c r="H226" s="13" t="s">
        <v>50</v>
      </c>
      <c r="I226" s="206"/>
      <c r="J226" s="206"/>
      <c r="K226" s="206"/>
    </row>
    <row r="227" spans="1:11" ht="13.5">
      <c r="A227" s="17" t="s">
        <v>38</v>
      </c>
      <c r="B227" s="18"/>
      <c r="C227" s="18"/>
      <c r="D227" s="18"/>
      <c r="E227" s="18"/>
      <c r="F227" s="18"/>
      <c r="G227" s="18"/>
      <c r="H227" s="18"/>
      <c r="I227" s="18"/>
      <c r="J227" s="18"/>
      <c r="K227" s="19"/>
    </row>
    <row r="228" spans="1:11" ht="13.5">
      <c r="A228" s="17"/>
      <c r="B228" s="18"/>
      <c r="C228" s="18"/>
      <c r="D228" s="18"/>
      <c r="E228" s="18"/>
      <c r="F228" s="18"/>
      <c r="G228" s="18"/>
      <c r="H228" s="18"/>
      <c r="I228" s="18"/>
      <c r="J228" s="18"/>
      <c r="K228" s="19"/>
    </row>
    <row r="229" spans="1:11" ht="13.5">
      <c r="A229" s="103" t="s">
        <v>215</v>
      </c>
      <c r="B229" s="104"/>
      <c r="C229" s="104"/>
      <c r="D229" s="104"/>
      <c r="E229" s="104"/>
      <c r="F229" s="104"/>
      <c r="G229" s="104"/>
      <c r="H229" s="104"/>
      <c r="I229" s="104"/>
      <c r="J229" s="104"/>
      <c r="K229" s="19"/>
    </row>
    <row r="230" spans="1:11" ht="19.5" customHeight="1">
      <c r="A230" s="245" t="s">
        <v>40</v>
      </c>
      <c r="B230" s="246"/>
      <c r="C230" s="246"/>
      <c r="D230" s="247"/>
      <c r="E230" s="242" t="s">
        <v>285</v>
      </c>
      <c r="F230" s="243"/>
      <c r="G230" s="243"/>
      <c r="H230" s="243"/>
      <c r="I230" s="243"/>
      <c r="J230" s="244"/>
      <c r="K230" s="19"/>
    </row>
    <row r="231" spans="1:11" ht="19.5" customHeight="1">
      <c r="A231" s="105" t="s">
        <v>214</v>
      </c>
      <c r="B231" s="106"/>
      <c r="C231" s="106"/>
      <c r="D231" s="107"/>
      <c r="E231" s="242" t="s">
        <v>274</v>
      </c>
      <c r="F231" s="243"/>
      <c r="G231" s="243"/>
      <c r="H231" s="243"/>
      <c r="I231" s="243"/>
      <c r="J231" s="244"/>
      <c r="K231" s="19"/>
    </row>
    <row r="232" spans="1:11" ht="30" customHeight="1">
      <c r="A232" s="239" t="s">
        <v>272</v>
      </c>
      <c r="B232" s="240"/>
      <c r="C232" s="240"/>
      <c r="D232" s="241"/>
      <c r="E232" s="242" t="s">
        <v>274</v>
      </c>
      <c r="F232" s="243"/>
      <c r="G232" s="243"/>
      <c r="H232" s="243"/>
      <c r="I232" s="243"/>
      <c r="J232" s="244"/>
      <c r="K232" s="135"/>
    </row>
    <row r="233" spans="1:11" ht="13.5">
      <c r="A233" s="21"/>
      <c r="B233" s="22"/>
      <c r="C233" s="22"/>
      <c r="D233" s="22"/>
      <c r="E233" s="22"/>
      <c r="F233" s="22"/>
      <c r="G233" s="22"/>
      <c r="H233" s="22"/>
      <c r="I233" s="22"/>
      <c r="J233" s="22"/>
      <c r="K233" s="23"/>
    </row>
    <row r="235" spans="1:11" ht="13.5">
      <c r="A235" s="14" t="s">
        <v>218</v>
      </c>
      <c r="B235" s="15"/>
      <c r="C235" s="15"/>
      <c r="D235" s="15"/>
      <c r="E235" s="15"/>
      <c r="F235" s="15"/>
      <c r="G235" s="15"/>
      <c r="H235" s="15"/>
      <c r="I235" s="15"/>
      <c r="J235" s="15"/>
      <c r="K235" s="16"/>
    </row>
    <row r="236" spans="1:11" ht="13.5">
      <c r="A236" s="17"/>
      <c r="B236" s="18"/>
      <c r="C236" s="18"/>
      <c r="D236" s="18"/>
      <c r="E236" s="18"/>
      <c r="F236" s="18"/>
      <c r="G236" s="18"/>
      <c r="H236" s="18"/>
      <c r="I236" s="18"/>
      <c r="J236" s="18"/>
      <c r="K236" s="19"/>
    </row>
    <row r="237" spans="1:11" ht="13.5">
      <c r="A237" s="17"/>
      <c r="B237" s="18"/>
      <c r="C237" s="18"/>
      <c r="D237" s="18"/>
      <c r="E237" s="18"/>
      <c r="F237" s="18"/>
      <c r="G237" s="18"/>
      <c r="H237" s="18"/>
      <c r="I237" s="18"/>
      <c r="J237" s="18"/>
      <c r="K237" s="19"/>
    </row>
    <row r="238" spans="1:11" ht="13.5">
      <c r="A238" s="17"/>
      <c r="B238" s="18"/>
      <c r="C238" s="18"/>
      <c r="D238" s="18"/>
      <c r="E238" s="18"/>
      <c r="F238" s="18"/>
      <c r="G238" s="18"/>
      <c r="H238" s="18"/>
      <c r="I238" s="18"/>
      <c r="J238" s="18"/>
      <c r="K238" s="19"/>
    </row>
    <row r="239" spans="1:11" ht="18.75">
      <c r="A239" s="228" t="s">
        <v>20</v>
      </c>
      <c r="B239" s="229"/>
      <c r="C239" s="229"/>
      <c r="D239" s="229"/>
      <c r="E239" s="229"/>
      <c r="F239" s="229"/>
      <c r="G239" s="229"/>
      <c r="H239" s="229"/>
      <c r="I239" s="229"/>
      <c r="J239" s="229"/>
      <c r="K239" s="230"/>
    </row>
    <row r="240" spans="1:11" ht="18.75">
      <c r="A240" s="20"/>
      <c r="B240" s="18"/>
      <c r="C240" s="18"/>
      <c r="D240" s="18"/>
      <c r="E240" s="18"/>
      <c r="F240" s="18"/>
      <c r="G240" s="18"/>
      <c r="H240" s="18"/>
      <c r="I240" s="18"/>
      <c r="J240" s="18"/>
      <c r="K240" s="19"/>
    </row>
    <row r="241" spans="1:11" ht="13.5">
      <c r="A241" s="17"/>
      <c r="B241" s="18"/>
      <c r="C241" s="18"/>
      <c r="D241" s="18"/>
      <c r="E241" s="18"/>
      <c r="F241" s="18"/>
      <c r="G241" s="18"/>
      <c r="H241" s="18"/>
      <c r="I241" s="18"/>
      <c r="J241" s="18"/>
      <c r="K241" s="19"/>
    </row>
    <row r="242" spans="1:11" ht="13.5">
      <c r="A242" s="17" t="s">
        <v>45</v>
      </c>
      <c r="B242" s="18"/>
      <c r="C242" s="18"/>
      <c r="D242" s="18"/>
      <c r="E242" s="18"/>
      <c r="F242" s="18"/>
      <c r="G242" s="18"/>
      <c r="H242" s="18"/>
      <c r="I242" s="18"/>
      <c r="J242" s="18"/>
      <c r="K242" s="19"/>
    </row>
    <row r="243" spans="1:11" ht="30" customHeight="1">
      <c r="A243" s="97" t="s">
        <v>21</v>
      </c>
      <c r="B243" s="136" t="str">
        <f>CONCATENATE('★基礎情報入力'!D4,"　　",'★基礎情報入力'!D5)</f>
        <v>　　</v>
      </c>
      <c r="C243" s="137"/>
      <c r="D243" s="137"/>
      <c r="E243" s="137"/>
      <c r="F243" s="137"/>
      <c r="G243" s="137"/>
      <c r="H243" s="137"/>
      <c r="I243" s="137"/>
      <c r="J243" s="137"/>
      <c r="K243" s="190"/>
    </row>
    <row r="244" spans="1:11" ht="13.5">
      <c r="A244" s="17"/>
      <c r="B244" s="18"/>
      <c r="C244" s="18"/>
      <c r="D244" s="18"/>
      <c r="E244" s="18"/>
      <c r="F244" s="18"/>
      <c r="G244" s="18"/>
      <c r="H244" s="18"/>
      <c r="I244" s="18"/>
      <c r="J244" s="18"/>
      <c r="K244" s="19"/>
    </row>
    <row r="245" spans="1:11" ht="13.5">
      <c r="A245" s="17" t="s">
        <v>279</v>
      </c>
      <c r="B245" s="18"/>
      <c r="C245" s="18"/>
      <c r="D245" s="18"/>
      <c r="E245" s="18"/>
      <c r="F245" s="18"/>
      <c r="G245" s="18"/>
      <c r="H245" s="18"/>
      <c r="I245" s="18"/>
      <c r="J245" s="18"/>
      <c r="K245" s="19"/>
    </row>
    <row r="246" spans="1:11" ht="30" customHeight="1">
      <c r="A246" s="219"/>
      <c r="B246" s="220"/>
      <c r="C246" s="18" t="s">
        <v>25</v>
      </c>
      <c r="D246" s="18"/>
      <c r="E246" s="18"/>
      <c r="F246" s="18"/>
      <c r="G246" s="18"/>
      <c r="H246" s="18"/>
      <c r="I246" s="18"/>
      <c r="J246" s="18"/>
      <c r="K246" s="19"/>
    </row>
    <row r="247" spans="1:11" ht="13.5">
      <c r="A247" s="17"/>
      <c r="B247" s="18"/>
      <c r="C247" s="18"/>
      <c r="D247" s="18"/>
      <c r="E247" s="18"/>
      <c r="F247" s="18"/>
      <c r="G247" s="18"/>
      <c r="H247" s="18"/>
      <c r="I247" s="18"/>
      <c r="J247" s="18"/>
      <c r="K247" s="19"/>
    </row>
    <row r="248" spans="1:11" ht="13.5">
      <c r="A248" s="17" t="s">
        <v>23</v>
      </c>
      <c r="B248" s="18"/>
      <c r="C248" s="18"/>
      <c r="D248" s="18"/>
      <c r="E248" s="18"/>
      <c r="F248" s="18"/>
      <c r="G248" s="18"/>
      <c r="H248" s="18"/>
      <c r="I248" s="18"/>
      <c r="J248" s="18"/>
      <c r="K248" s="19"/>
    </row>
    <row r="249" spans="1:11" ht="30" customHeight="1">
      <c r="A249" s="98" t="s">
        <v>24</v>
      </c>
      <c r="B249" s="221">
        <f>'★基礎情報入力'!V70</f>
        <v>0</v>
      </c>
      <c r="C249" s="222"/>
      <c r="D249" s="222"/>
      <c r="E249" s="222"/>
      <c r="F249" s="222"/>
      <c r="G249" s="222"/>
      <c r="H249" s="222"/>
      <c r="I249" s="222"/>
      <c r="J249" s="222"/>
      <c r="K249" s="223"/>
    </row>
    <row r="250" spans="1:11" ht="24.75" customHeight="1">
      <c r="A250" s="146" t="s">
        <v>43</v>
      </c>
      <c r="B250" s="221">
        <f>'★基礎情報入力'!V71</f>
        <v>0</v>
      </c>
      <c r="C250" s="222"/>
      <c r="D250" s="222"/>
      <c r="E250" s="222"/>
      <c r="F250" s="222"/>
      <c r="G250" s="222"/>
      <c r="H250" s="222"/>
      <c r="I250" s="222"/>
      <c r="J250" s="222"/>
      <c r="K250" s="223"/>
    </row>
    <row r="251" spans="1:11" ht="39.75" customHeight="1">
      <c r="A251" s="224"/>
      <c r="B251" s="225">
        <f>CONCATENATE('★基礎情報入力'!V72,'★基礎情報入力'!V73,'★基礎情報入力'!V74)</f>
      </c>
      <c r="C251" s="226"/>
      <c r="D251" s="226"/>
      <c r="E251" s="226"/>
      <c r="F251" s="226"/>
      <c r="G251" s="226"/>
      <c r="H251" s="226"/>
      <c r="I251" s="226"/>
      <c r="J251" s="226"/>
      <c r="K251" s="227"/>
    </row>
    <row r="252" spans="1:11" ht="30" customHeight="1">
      <c r="A252" s="98" t="s">
        <v>26</v>
      </c>
      <c r="B252" s="207">
        <f>B251</f>
      </c>
      <c r="C252" s="208"/>
      <c r="D252" s="208"/>
      <c r="E252" s="208"/>
      <c r="F252" s="208"/>
      <c r="G252" s="208"/>
      <c r="H252" s="208"/>
      <c r="I252" s="208"/>
      <c r="J252" s="208"/>
      <c r="K252" s="209"/>
    </row>
    <row r="253" spans="1:11" ht="13.5">
      <c r="A253" s="17" t="s">
        <v>27</v>
      </c>
      <c r="B253" s="18"/>
      <c r="C253" s="18"/>
      <c r="D253" s="18"/>
      <c r="E253" s="18"/>
      <c r="F253" s="18"/>
      <c r="G253" s="18"/>
      <c r="H253" s="18"/>
      <c r="I253" s="18"/>
      <c r="J253" s="18"/>
      <c r="K253" s="19"/>
    </row>
    <row r="254" spans="1:11" ht="13.5">
      <c r="A254" s="17"/>
      <c r="B254" s="18"/>
      <c r="C254" s="18"/>
      <c r="D254" s="18"/>
      <c r="E254" s="18"/>
      <c r="F254" s="18"/>
      <c r="G254" s="18"/>
      <c r="H254" s="18"/>
      <c r="I254" s="18"/>
      <c r="J254" s="18"/>
      <c r="K254" s="19"/>
    </row>
    <row r="255" spans="1:11" ht="39.75" customHeight="1">
      <c r="A255" s="98" t="s">
        <v>28</v>
      </c>
      <c r="B255" s="210"/>
      <c r="C255" s="211"/>
      <c r="D255" s="211"/>
      <c r="E255" s="211"/>
      <c r="F255" s="211"/>
      <c r="G255" s="211"/>
      <c r="H255" s="211"/>
      <c r="I255" s="211"/>
      <c r="J255" s="211"/>
      <c r="K255" s="212"/>
    </row>
    <row r="256" spans="1:11" ht="30" customHeight="1">
      <c r="A256" s="8" t="s">
        <v>29</v>
      </c>
      <c r="B256" s="213" t="s">
        <v>46</v>
      </c>
      <c r="C256" s="214"/>
      <c r="D256" s="214"/>
      <c r="E256" s="214"/>
      <c r="F256" s="99" t="s">
        <v>49</v>
      </c>
      <c r="G256" s="100"/>
      <c r="H256" s="99" t="s">
        <v>47</v>
      </c>
      <c r="I256" s="100"/>
      <c r="J256" s="10" t="s">
        <v>48</v>
      </c>
      <c r="K256" s="11"/>
    </row>
    <row r="257" spans="1:11" ht="30" customHeight="1">
      <c r="A257" s="8" t="s">
        <v>30</v>
      </c>
      <c r="B257" s="215">
        <f>'★基礎情報入力'!V75</f>
        <v>0</v>
      </c>
      <c r="C257" s="216"/>
      <c r="D257" s="9" t="s">
        <v>31</v>
      </c>
      <c r="E257" s="9"/>
      <c r="F257" s="9"/>
      <c r="G257" s="9"/>
      <c r="H257" s="9"/>
      <c r="I257" s="9"/>
      <c r="J257" s="9"/>
      <c r="K257" s="6"/>
    </row>
    <row r="258" spans="1:11" ht="30" customHeight="1">
      <c r="A258" s="97" t="s">
        <v>44</v>
      </c>
      <c r="B258" s="217" t="s">
        <v>53</v>
      </c>
      <c r="C258" s="218"/>
      <c r="D258" s="9" t="s">
        <v>32</v>
      </c>
      <c r="E258" s="9"/>
      <c r="F258" s="9"/>
      <c r="G258" s="9"/>
      <c r="H258" s="9"/>
      <c r="I258" s="9"/>
      <c r="J258" s="9"/>
      <c r="K258" s="6"/>
    </row>
    <row r="259" spans="1:11" ht="13.5">
      <c r="A259" s="17"/>
      <c r="B259" s="18"/>
      <c r="C259" s="18"/>
      <c r="D259" s="18"/>
      <c r="E259" s="18"/>
      <c r="F259" s="18"/>
      <c r="G259" s="18"/>
      <c r="H259" s="18"/>
      <c r="I259" s="18"/>
      <c r="J259" s="18"/>
      <c r="K259" s="19"/>
    </row>
    <row r="260" spans="1:11" ht="13.5">
      <c r="A260" s="17" t="s">
        <v>33</v>
      </c>
      <c r="B260" s="18"/>
      <c r="C260" s="18"/>
      <c r="D260" s="18"/>
      <c r="E260" s="18"/>
      <c r="F260" s="18"/>
      <c r="G260" s="18"/>
      <c r="H260" s="18"/>
      <c r="I260" s="18"/>
      <c r="J260" s="18"/>
      <c r="K260" s="19"/>
    </row>
    <row r="261" spans="1:11" ht="19.5" customHeight="1">
      <c r="A261" s="182" t="s">
        <v>34</v>
      </c>
      <c r="B261" s="182"/>
      <c r="C261" s="182"/>
      <c r="D261" s="182"/>
      <c r="E261" s="182" t="s">
        <v>51</v>
      </c>
      <c r="F261" s="182"/>
      <c r="G261" s="182"/>
      <c r="H261" s="182"/>
      <c r="I261" s="182" t="s">
        <v>52</v>
      </c>
      <c r="J261" s="182"/>
      <c r="K261" s="182"/>
    </row>
    <row r="262" spans="1:11" ht="30" customHeight="1">
      <c r="A262" s="202" t="s">
        <v>216</v>
      </c>
      <c r="B262" s="202"/>
      <c r="C262" s="202"/>
      <c r="D262" s="202"/>
      <c r="E262" s="203">
        <f>'様式3-4 ｲ（改修・要安全確認計画）'!D20</f>
        <v>0</v>
      </c>
      <c r="F262" s="204"/>
      <c r="G262" s="205"/>
      <c r="H262" s="13" t="s">
        <v>50</v>
      </c>
      <c r="I262" s="206"/>
      <c r="J262" s="206"/>
      <c r="K262" s="206"/>
    </row>
    <row r="263" spans="1:11" ht="30" customHeight="1">
      <c r="A263" s="202" t="s">
        <v>217</v>
      </c>
      <c r="B263" s="202"/>
      <c r="C263" s="202"/>
      <c r="D263" s="202"/>
      <c r="E263" s="203">
        <f>'様式3-4 ｲ（改修・要安全確認計画）'!C20</f>
        <v>0</v>
      </c>
      <c r="F263" s="204"/>
      <c r="G263" s="205"/>
      <c r="H263" s="13" t="s">
        <v>50</v>
      </c>
      <c r="I263" s="206"/>
      <c r="J263" s="206"/>
      <c r="K263" s="206"/>
    </row>
    <row r="264" spans="1:11" ht="30" customHeight="1">
      <c r="A264" s="202" t="s">
        <v>110</v>
      </c>
      <c r="B264" s="202"/>
      <c r="C264" s="202"/>
      <c r="D264" s="202"/>
      <c r="E264" s="203">
        <f>'様式3-4 ｲ（改修・要安全確認計画）'!F20</f>
        <v>0</v>
      </c>
      <c r="F264" s="204"/>
      <c r="G264" s="205"/>
      <c r="H264" s="13" t="s">
        <v>50</v>
      </c>
      <c r="I264" s="206"/>
      <c r="J264" s="206"/>
      <c r="K264" s="206"/>
    </row>
    <row r="265" spans="1:11" ht="30" customHeight="1">
      <c r="A265" s="202" t="s">
        <v>37</v>
      </c>
      <c r="B265" s="202"/>
      <c r="C265" s="202"/>
      <c r="D265" s="202"/>
      <c r="E265" s="203">
        <f>'様式3-4 ｲ（改修・要安全確認計画）'!V20</f>
        <v>0</v>
      </c>
      <c r="F265" s="204"/>
      <c r="G265" s="205"/>
      <c r="H265" s="13" t="s">
        <v>50</v>
      </c>
      <c r="I265" s="206"/>
      <c r="J265" s="206"/>
      <c r="K265" s="206"/>
    </row>
    <row r="266" spans="1:11" ht="13.5">
      <c r="A266" s="17" t="s">
        <v>38</v>
      </c>
      <c r="B266" s="18"/>
      <c r="C266" s="18"/>
      <c r="D266" s="18"/>
      <c r="E266" s="18"/>
      <c r="F266" s="18"/>
      <c r="G266" s="18"/>
      <c r="H266" s="18"/>
      <c r="I266" s="18"/>
      <c r="J266" s="18"/>
      <c r="K266" s="19"/>
    </row>
    <row r="267" spans="1:11" ht="13.5">
      <c r="A267" s="17"/>
      <c r="B267" s="18"/>
      <c r="C267" s="18"/>
      <c r="D267" s="18"/>
      <c r="E267" s="18"/>
      <c r="F267" s="18"/>
      <c r="G267" s="18"/>
      <c r="H267" s="18"/>
      <c r="I267" s="18"/>
      <c r="J267" s="18"/>
      <c r="K267" s="19"/>
    </row>
    <row r="268" spans="1:11" ht="13.5">
      <c r="A268" s="103" t="s">
        <v>215</v>
      </c>
      <c r="B268" s="104"/>
      <c r="C268" s="104"/>
      <c r="D268" s="104"/>
      <c r="E268" s="104"/>
      <c r="F268" s="104"/>
      <c r="G268" s="104"/>
      <c r="H268" s="104"/>
      <c r="I268" s="104"/>
      <c r="J268" s="104"/>
      <c r="K268" s="19"/>
    </row>
    <row r="269" spans="1:11" ht="19.5" customHeight="1">
      <c r="A269" s="245" t="s">
        <v>40</v>
      </c>
      <c r="B269" s="246"/>
      <c r="C269" s="246"/>
      <c r="D269" s="247"/>
      <c r="E269" s="242" t="s">
        <v>285</v>
      </c>
      <c r="F269" s="243"/>
      <c r="G269" s="243"/>
      <c r="H269" s="243"/>
      <c r="I269" s="243"/>
      <c r="J269" s="244"/>
      <c r="K269" s="19"/>
    </row>
    <row r="270" spans="1:11" ht="19.5" customHeight="1">
      <c r="A270" s="105" t="s">
        <v>214</v>
      </c>
      <c r="B270" s="106"/>
      <c r="C270" s="106"/>
      <c r="D270" s="107"/>
      <c r="E270" s="242" t="s">
        <v>274</v>
      </c>
      <c r="F270" s="243"/>
      <c r="G270" s="243"/>
      <c r="H270" s="243"/>
      <c r="I270" s="243"/>
      <c r="J270" s="244"/>
      <c r="K270" s="19"/>
    </row>
    <row r="271" spans="1:11" ht="30" customHeight="1">
      <c r="A271" s="239" t="s">
        <v>272</v>
      </c>
      <c r="B271" s="240"/>
      <c r="C271" s="240"/>
      <c r="D271" s="241"/>
      <c r="E271" s="242" t="s">
        <v>274</v>
      </c>
      <c r="F271" s="243"/>
      <c r="G271" s="243"/>
      <c r="H271" s="243"/>
      <c r="I271" s="243"/>
      <c r="J271" s="244"/>
      <c r="K271" s="135"/>
    </row>
    <row r="272" spans="1:11" ht="13.5">
      <c r="A272" s="21"/>
      <c r="B272" s="22"/>
      <c r="C272" s="22"/>
      <c r="D272" s="22"/>
      <c r="E272" s="22"/>
      <c r="F272" s="22"/>
      <c r="G272" s="22"/>
      <c r="H272" s="22"/>
      <c r="I272" s="22"/>
      <c r="J272" s="22"/>
      <c r="K272" s="23"/>
    </row>
    <row r="274" spans="1:11" ht="13.5">
      <c r="A274" s="14" t="s">
        <v>218</v>
      </c>
      <c r="B274" s="15"/>
      <c r="C274" s="15"/>
      <c r="D274" s="15"/>
      <c r="E274" s="15"/>
      <c r="F274" s="15"/>
      <c r="G274" s="15"/>
      <c r="H274" s="15"/>
      <c r="I274" s="15"/>
      <c r="J274" s="15"/>
      <c r="K274" s="16"/>
    </row>
    <row r="275" spans="1:11" ht="13.5">
      <c r="A275" s="17"/>
      <c r="B275" s="18"/>
      <c r="C275" s="18"/>
      <c r="D275" s="18"/>
      <c r="E275" s="18"/>
      <c r="F275" s="18"/>
      <c r="G275" s="18"/>
      <c r="H275" s="18"/>
      <c r="I275" s="18"/>
      <c r="J275" s="18"/>
      <c r="K275" s="19"/>
    </row>
    <row r="276" spans="1:11" ht="13.5">
      <c r="A276" s="17"/>
      <c r="B276" s="18"/>
      <c r="C276" s="18"/>
      <c r="D276" s="18"/>
      <c r="E276" s="18"/>
      <c r="F276" s="18"/>
      <c r="G276" s="18"/>
      <c r="H276" s="18"/>
      <c r="I276" s="18"/>
      <c r="J276" s="18"/>
      <c r="K276" s="19"/>
    </row>
    <row r="277" spans="1:11" ht="13.5">
      <c r="A277" s="17"/>
      <c r="B277" s="18"/>
      <c r="C277" s="18"/>
      <c r="D277" s="18"/>
      <c r="E277" s="18"/>
      <c r="F277" s="18"/>
      <c r="G277" s="18"/>
      <c r="H277" s="18"/>
      <c r="I277" s="18"/>
      <c r="J277" s="18"/>
      <c r="K277" s="19"/>
    </row>
    <row r="278" spans="1:11" ht="18.75">
      <c r="A278" s="228" t="s">
        <v>20</v>
      </c>
      <c r="B278" s="229"/>
      <c r="C278" s="229"/>
      <c r="D278" s="229"/>
      <c r="E278" s="229"/>
      <c r="F278" s="229"/>
      <c r="G278" s="229"/>
      <c r="H278" s="229"/>
      <c r="I278" s="229"/>
      <c r="J278" s="229"/>
      <c r="K278" s="230"/>
    </row>
    <row r="279" spans="1:11" ht="18.75">
      <c r="A279" s="20"/>
      <c r="B279" s="18"/>
      <c r="C279" s="18"/>
      <c r="D279" s="18"/>
      <c r="E279" s="18"/>
      <c r="F279" s="18"/>
      <c r="G279" s="18"/>
      <c r="H279" s="18"/>
      <c r="I279" s="18"/>
      <c r="J279" s="18"/>
      <c r="K279" s="19"/>
    </row>
    <row r="280" spans="1:11" ht="13.5">
      <c r="A280" s="17"/>
      <c r="B280" s="18"/>
      <c r="C280" s="18"/>
      <c r="D280" s="18"/>
      <c r="E280" s="18"/>
      <c r="F280" s="18"/>
      <c r="G280" s="18"/>
      <c r="H280" s="18"/>
      <c r="I280" s="18"/>
      <c r="J280" s="18"/>
      <c r="K280" s="19"/>
    </row>
    <row r="281" spans="1:11" ht="13.5">
      <c r="A281" s="17" t="s">
        <v>45</v>
      </c>
      <c r="B281" s="18"/>
      <c r="C281" s="18"/>
      <c r="D281" s="18"/>
      <c r="E281" s="18"/>
      <c r="F281" s="18"/>
      <c r="G281" s="18"/>
      <c r="H281" s="18"/>
      <c r="I281" s="18"/>
      <c r="J281" s="18"/>
      <c r="K281" s="19"/>
    </row>
    <row r="282" spans="1:11" ht="30" customHeight="1">
      <c r="A282" s="97" t="s">
        <v>21</v>
      </c>
      <c r="B282" s="136" t="str">
        <f>CONCATENATE('★基礎情報入力'!D4,"　　",'★基礎情報入力'!D5)</f>
        <v>　　</v>
      </c>
      <c r="C282" s="137"/>
      <c r="D282" s="137"/>
      <c r="E282" s="137"/>
      <c r="F282" s="137"/>
      <c r="G282" s="137"/>
      <c r="H282" s="137"/>
      <c r="I282" s="137"/>
      <c r="J282" s="137"/>
      <c r="K282" s="190"/>
    </row>
    <row r="283" spans="1:11" ht="13.5">
      <c r="A283" s="17"/>
      <c r="B283" s="18"/>
      <c r="C283" s="18"/>
      <c r="D283" s="18"/>
      <c r="E283" s="18"/>
      <c r="F283" s="18"/>
      <c r="G283" s="18"/>
      <c r="H283" s="18"/>
      <c r="I283" s="18"/>
      <c r="J283" s="18"/>
      <c r="K283" s="19"/>
    </row>
    <row r="284" spans="1:11" ht="13.5">
      <c r="A284" s="17" t="s">
        <v>279</v>
      </c>
      <c r="B284" s="18"/>
      <c r="C284" s="18"/>
      <c r="D284" s="18"/>
      <c r="E284" s="18"/>
      <c r="F284" s="18"/>
      <c r="G284" s="18"/>
      <c r="H284" s="18"/>
      <c r="I284" s="18"/>
      <c r="J284" s="18"/>
      <c r="K284" s="19"/>
    </row>
    <row r="285" spans="1:11" ht="30" customHeight="1">
      <c r="A285" s="219"/>
      <c r="B285" s="220"/>
      <c r="C285" s="18" t="s">
        <v>25</v>
      </c>
      <c r="D285" s="18"/>
      <c r="E285" s="18"/>
      <c r="F285" s="18"/>
      <c r="G285" s="18"/>
      <c r="H285" s="18"/>
      <c r="I285" s="18"/>
      <c r="J285" s="18"/>
      <c r="K285" s="19"/>
    </row>
    <row r="286" spans="1:11" ht="13.5">
      <c r="A286" s="17"/>
      <c r="B286" s="18"/>
      <c r="C286" s="18"/>
      <c r="D286" s="18"/>
      <c r="E286" s="18"/>
      <c r="F286" s="18"/>
      <c r="G286" s="18"/>
      <c r="H286" s="18"/>
      <c r="I286" s="18"/>
      <c r="J286" s="18"/>
      <c r="K286" s="19"/>
    </row>
    <row r="287" spans="1:11" ht="13.5">
      <c r="A287" s="17" t="s">
        <v>23</v>
      </c>
      <c r="B287" s="18"/>
      <c r="C287" s="18"/>
      <c r="D287" s="18"/>
      <c r="E287" s="18"/>
      <c r="F287" s="18"/>
      <c r="G287" s="18"/>
      <c r="H287" s="18"/>
      <c r="I287" s="18"/>
      <c r="J287" s="18"/>
      <c r="K287" s="19"/>
    </row>
    <row r="288" spans="1:11" ht="30" customHeight="1">
      <c r="A288" s="98" t="s">
        <v>24</v>
      </c>
      <c r="B288" s="221">
        <f>'★基礎情報入力'!V80</f>
        <v>0</v>
      </c>
      <c r="C288" s="222"/>
      <c r="D288" s="222"/>
      <c r="E288" s="222"/>
      <c r="F288" s="222"/>
      <c r="G288" s="222"/>
      <c r="H288" s="222"/>
      <c r="I288" s="222"/>
      <c r="J288" s="222"/>
      <c r="K288" s="223"/>
    </row>
    <row r="289" spans="1:11" ht="24.75" customHeight="1">
      <c r="A289" s="146" t="s">
        <v>43</v>
      </c>
      <c r="B289" s="221">
        <f>'★基礎情報入力'!V81</f>
        <v>0</v>
      </c>
      <c r="C289" s="222"/>
      <c r="D289" s="222"/>
      <c r="E289" s="222"/>
      <c r="F289" s="222"/>
      <c r="G289" s="222"/>
      <c r="H289" s="222"/>
      <c r="I289" s="222"/>
      <c r="J289" s="222"/>
      <c r="K289" s="223"/>
    </row>
    <row r="290" spans="1:11" ht="39.75" customHeight="1">
      <c r="A290" s="224"/>
      <c r="B290" s="225">
        <f>CONCATENATE('★基礎情報入力'!V82,'★基礎情報入力'!V83,'★基礎情報入力'!V84)</f>
      </c>
      <c r="C290" s="226"/>
      <c r="D290" s="226"/>
      <c r="E290" s="226"/>
      <c r="F290" s="226"/>
      <c r="G290" s="226"/>
      <c r="H290" s="226"/>
      <c r="I290" s="226"/>
      <c r="J290" s="226"/>
      <c r="K290" s="227"/>
    </row>
    <row r="291" spans="1:11" ht="30" customHeight="1">
      <c r="A291" s="98" t="s">
        <v>26</v>
      </c>
      <c r="B291" s="207">
        <f>B290</f>
      </c>
      <c r="C291" s="208"/>
      <c r="D291" s="208"/>
      <c r="E291" s="208"/>
      <c r="F291" s="208"/>
      <c r="G291" s="208"/>
      <c r="H291" s="208"/>
      <c r="I291" s="208"/>
      <c r="J291" s="208"/>
      <c r="K291" s="209"/>
    </row>
    <row r="292" spans="1:11" ht="13.5">
      <c r="A292" s="17" t="s">
        <v>27</v>
      </c>
      <c r="B292" s="18"/>
      <c r="C292" s="18"/>
      <c r="D292" s="18"/>
      <c r="E292" s="18"/>
      <c r="F292" s="18"/>
      <c r="G292" s="18"/>
      <c r="H292" s="18"/>
      <c r="I292" s="18"/>
      <c r="J292" s="18"/>
      <c r="K292" s="19"/>
    </row>
    <row r="293" spans="1:11" ht="13.5">
      <c r="A293" s="17"/>
      <c r="B293" s="18"/>
      <c r="C293" s="18"/>
      <c r="D293" s="18"/>
      <c r="E293" s="18"/>
      <c r="F293" s="18"/>
      <c r="G293" s="18"/>
      <c r="H293" s="18"/>
      <c r="I293" s="18"/>
      <c r="J293" s="18"/>
      <c r="K293" s="19"/>
    </row>
    <row r="294" spans="1:11" ht="39.75" customHeight="1">
      <c r="A294" s="98" t="s">
        <v>28</v>
      </c>
      <c r="B294" s="210"/>
      <c r="C294" s="211"/>
      <c r="D294" s="211"/>
      <c r="E294" s="211"/>
      <c r="F294" s="211"/>
      <c r="G294" s="211"/>
      <c r="H294" s="211"/>
      <c r="I294" s="211"/>
      <c r="J294" s="211"/>
      <c r="K294" s="212"/>
    </row>
    <row r="295" spans="1:11" ht="30" customHeight="1">
      <c r="A295" s="8" t="s">
        <v>29</v>
      </c>
      <c r="B295" s="213" t="s">
        <v>46</v>
      </c>
      <c r="C295" s="214"/>
      <c r="D295" s="214"/>
      <c r="E295" s="214"/>
      <c r="F295" s="99" t="s">
        <v>49</v>
      </c>
      <c r="G295" s="100"/>
      <c r="H295" s="99" t="s">
        <v>47</v>
      </c>
      <c r="I295" s="100"/>
      <c r="J295" s="10" t="s">
        <v>48</v>
      </c>
      <c r="K295" s="11"/>
    </row>
    <row r="296" spans="1:11" ht="30" customHeight="1">
      <c r="A296" s="8" t="s">
        <v>30</v>
      </c>
      <c r="B296" s="215">
        <f>'★基礎情報入力'!V85</f>
        <v>0</v>
      </c>
      <c r="C296" s="216"/>
      <c r="D296" s="9" t="s">
        <v>31</v>
      </c>
      <c r="E296" s="9"/>
      <c r="F296" s="9"/>
      <c r="G296" s="9"/>
      <c r="H296" s="9"/>
      <c r="I296" s="9"/>
      <c r="J296" s="9"/>
      <c r="K296" s="6"/>
    </row>
    <row r="297" spans="1:11" ht="30" customHeight="1">
      <c r="A297" s="97" t="s">
        <v>44</v>
      </c>
      <c r="B297" s="217" t="s">
        <v>53</v>
      </c>
      <c r="C297" s="218"/>
      <c r="D297" s="9" t="s">
        <v>32</v>
      </c>
      <c r="E297" s="9"/>
      <c r="F297" s="9"/>
      <c r="G297" s="9"/>
      <c r="H297" s="9"/>
      <c r="I297" s="9"/>
      <c r="J297" s="9"/>
      <c r="K297" s="6"/>
    </row>
    <row r="298" spans="1:11" ht="13.5">
      <c r="A298" s="17"/>
      <c r="B298" s="18"/>
      <c r="C298" s="18"/>
      <c r="D298" s="18"/>
      <c r="E298" s="18"/>
      <c r="F298" s="18"/>
      <c r="G298" s="18"/>
      <c r="H298" s="18"/>
      <c r="I298" s="18"/>
      <c r="J298" s="18"/>
      <c r="K298" s="19"/>
    </row>
    <row r="299" spans="1:11" ht="13.5">
      <c r="A299" s="17" t="s">
        <v>33</v>
      </c>
      <c r="B299" s="18"/>
      <c r="C299" s="18"/>
      <c r="D299" s="18"/>
      <c r="E299" s="18"/>
      <c r="F299" s="18"/>
      <c r="G299" s="18"/>
      <c r="H299" s="18"/>
      <c r="I299" s="18"/>
      <c r="J299" s="18"/>
      <c r="K299" s="19"/>
    </row>
    <row r="300" spans="1:11" ht="19.5" customHeight="1">
      <c r="A300" s="182" t="s">
        <v>34</v>
      </c>
      <c r="B300" s="182"/>
      <c r="C300" s="182"/>
      <c r="D300" s="182"/>
      <c r="E300" s="182" t="s">
        <v>51</v>
      </c>
      <c r="F300" s="182"/>
      <c r="G300" s="182"/>
      <c r="H300" s="182"/>
      <c r="I300" s="182" t="s">
        <v>52</v>
      </c>
      <c r="J300" s="182"/>
      <c r="K300" s="182"/>
    </row>
    <row r="301" spans="1:11" ht="30" customHeight="1">
      <c r="A301" s="202" t="s">
        <v>216</v>
      </c>
      <c r="B301" s="202"/>
      <c r="C301" s="202"/>
      <c r="D301" s="202"/>
      <c r="E301" s="203">
        <f>'様式3-4 ｲ（改修・要安全確認計画）'!D22</f>
        <v>0</v>
      </c>
      <c r="F301" s="204"/>
      <c r="G301" s="205"/>
      <c r="H301" s="13" t="s">
        <v>50</v>
      </c>
      <c r="I301" s="206"/>
      <c r="J301" s="206"/>
      <c r="K301" s="206"/>
    </row>
    <row r="302" spans="1:11" ht="30" customHeight="1">
      <c r="A302" s="202" t="s">
        <v>217</v>
      </c>
      <c r="B302" s="202"/>
      <c r="C302" s="202"/>
      <c r="D302" s="202"/>
      <c r="E302" s="203">
        <f>'様式3-4 ｲ（改修・要安全確認計画）'!C22</f>
        <v>0</v>
      </c>
      <c r="F302" s="204"/>
      <c r="G302" s="205"/>
      <c r="H302" s="13" t="s">
        <v>50</v>
      </c>
      <c r="I302" s="206"/>
      <c r="J302" s="206"/>
      <c r="K302" s="206"/>
    </row>
    <row r="303" spans="1:11" ht="30" customHeight="1">
      <c r="A303" s="202" t="s">
        <v>110</v>
      </c>
      <c r="B303" s="202"/>
      <c r="C303" s="202"/>
      <c r="D303" s="202"/>
      <c r="E303" s="203">
        <f>'様式3-4 ｲ（改修・要安全確認計画）'!F22</f>
        <v>0</v>
      </c>
      <c r="F303" s="204"/>
      <c r="G303" s="205"/>
      <c r="H303" s="13" t="s">
        <v>50</v>
      </c>
      <c r="I303" s="206"/>
      <c r="J303" s="206"/>
      <c r="K303" s="206"/>
    </row>
    <row r="304" spans="1:11" ht="30" customHeight="1">
      <c r="A304" s="202" t="s">
        <v>37</v>
      </c>
      <c r="B304" s="202"/>
      <c r="C304" s="202"/>
      <c r="D304" s="202"/>
      <c r="E304" s="203">
        <f>'様式3-4 ｲ（改修・要安全確認計画）'!V22</f>
        <v>0</v>
      </c>
      <c r="F304" s="204"/>
      <c r="G304" s="205"/>
      <c r="H304" s="13" t="s">
        <v>50</v>
      </c>
      <c r="I304" s="206"/>
      <c r="J304" s="206"/>
      <c r="K304" s="206"/>
    </row>
    <row r="305" spans="1:11" ht="13.5">
      <c r="A305" s="17" t="s">
        <v>38</v>
      </c>
      <c r="B305" s="18"/>
      <c r="C305" s="18"/>
      <c r="D305" s="18"/>
      <c r="E305" s="18"/>
      <c r="F305" s="18"/>
      <c r="G305" s="18"/>
      <c r="H305" s="18"/>
      <c r="I305" s="18"/>
      <c r="J305" s="18"/>
      <c r="K305" s="19"/>
    </row>
    <row r="306" spans="1:11" ht="13.5">
      <c r="A306" s="17"/>
      <c r="B306" s="18"/>
      <c r="C306" s="18"/>
      <c r="D306" s="18"/>
      <c r="E306" s="18"/>
      <c r="F306" s="18"/>
      <c r="G306" s="18"/>
      <c r="H306" s="18"/>
      <c r="I306" s="18"/>
      <c r="J306" s="18"/>
      <c r="K306" s="19"/>
    </row>
    <row r="307" spans="1:11" ht="13.5">
      <c r="A307" s="103" t="s">
        <v>215</v>
      </c>
      <c r="B307" s="104"/>
      <c r="C307" s="104"/>
      <c r="D307" s="104"/>
      <c r="E307" s="104"/>
      <c r="F307" s="104"/>
      <c r="G307" s="104"/>
      <c r="H307" s="104"/>
      <c r="I307" s="104"/>
      <c r="J307" s="104"/>
      <c r="K307" s="19"/>
    </row>
    <row r="308" spans="1:11" ht="19.5" customHeight="1">
      <c r="A308" s="245" t="s">
        <v>40</v>
      </c>
      <c r="B308" s="246"/>
      <c r="C308" s="246"/>
      <c r="D308" s="247"/>
      <c r="E308" s="242" t="s">
        <v>285</v>
      </c>
      <c r="F308" s="243"/>
      <c r="G308" s="243"/>
      <c r="H308" s="243"/>
      <c r="I308" s="243"/>
      <c r="J308" s="244"/>
      <c r="K308" s="19"/>
    </row>
    <row r="309" spans="1:11" ht="19.5" customHeight="1">
      <c r="A309" s="105" t="s">
        <v>214</v>
      </c>
      <c r="B309" s="106"/>
      <c r="C309" s="106"/>
      <c r="D309" s="107"/>
      <c r="E309" s="242" t="s">
        <v>274</v>
      </c>
      <c r="F309" s="243"/>
      <c r="G309" s="243"/>
      <c r="H309" s="243"/>
      <c r="I309" s="243"/>
      <c r="J309" s="244"/>
      <c r="K309" s="19"/>
    </row>
    <row r="310" spans="1:11" ht="30" customHeight="1">
      <c r="A310" s="239" t="s">
        <v>272</v>
      </c>
      <c r="B310" s="240"/>
      <c r="C310" s="240"/>
      <c r="D310" s="241"/>
      <c r="E310" s="242" t="s">
        <v>274</v>
      </c>
      <c r="F310" s="243"/>
      <c r="G310" s="243"/>
      <c r="H310" s="243"/>
      <c r="I310" s="243"/>
      <c r="J310" s="244"/>
      <c r="K310" s="135"/>
    </row>
    <row r="311" spans="1:11" ht="13.5">
      <c r="A311" s="21"/>
      <c r="B311" s="22"/>
      <c r="C311" s="22"/>
      <c r="D311" s="22"/>
      <c r="E311" s="22"/>
      <c r="F311" s="22"/>
      <c r="G311" s="22"/>
      <c r="H311" s="22"/>
      <c r="I311" s="22"/>
      <c r="J311" s="22"/>
      <c r="K311" s="23"/>
    </row>
    <row r="313" spans="1:11" ht="13.5">
      <c r="A313" s="14" t="s">
        <v>218</v>
      </c>
      <c r="B313" s="15"/>
      <c r="C313" s="15"/>
      <c r="D313" s="15"/>
      <c r="E313" s="15"/>
      <c r="F313" s="15"/>
      <c r="G313" s="15"/>
      <c r="H313" s="15"/>
      <c r="I313" s="15"/>
      <c r="J313" s="15"/>
      <c r="K313" s="16"/>
    </row>
    <row r="314" spans="1:11" ht="13.5">
      <c r="A314" s="17"/>
      <c r="B314" s="18"/>
      <c r="C314" s="18"/>
      <c r="D314" s="18"/>
      <c r="E314" s="18"/>
      <c r="F314" s="18"/>
      <c r="G314" s="18"/>
      <c r="H314" s="18"/>
      <c r="I314" s="18"/>
      <c r="J314" s="18"/>
      <c r="K314" s="19"/>
    </row>
    <row r="315" spans="1:11" ht="13.5">
      <c r="A315" s="17"/>
      <c r="B315" s="18"/>
      <c r="C315" s="18"/>
      <c r="D315" s="18"/>
      <c r="E315" s="18"/>
      <c r="F315" s="18"/>
      <c r="G315" s="18"/>
      <c r="H315" s="18"/>
      <c r="I315" s="18"/>
      <c r="J315" s="18"/>
      <c r="K315" s="19"/>
    </row>
    <row r="316" spans="1:11" ht="13.5">
      <c r="A316" s="17"/>
      <c r="B316" s="18"/>
      <c r="C316" s="18"/>
      <c r="D316" s="18"/>
      <c r="E316" s="18"/>
      <c r="F316" s="18"/>
      <c r="G316" s="18"/>
      <c r="H316" s="18"/>
      <c r="I316" s="18"/>
      <c r="J316" s="18"/>
      <c r="K316" s="19"/>
    </row>
    <row r="317" spans="1:11" ht="18.75">
      <c r="A317" s="228" t="s">
        <v>20</v>
      </c>
      <c r="B317" s="229"/>
      <c r="C317" s="229"/>
      <c r="D317" s="229"/>
      <c r="E317" s="229"/>
      <c r="F317" s="229"/>
      <c r="G317" s="229"/>
      <c r="H317" s="229"/>
      <c r="I317" s="229"/>
      <c r="J317" s="229"/>
      <c r="K317" s="230"/>
    </row>
    <row r="318" spans="1:11" ht="18.75">
      <c r="A318" s="20"/>
      <c r="B318" s="18"/>
      <c r="C318" s="18"/>
      <c r="D318" s="18"/>
      <c r="E318" s="18"/>
      <c r="F318" s="18"/>
      <c r="G318" s="18"/>
      <c r="H318" s="18"/>
      <c r="I318" s="18"/>
      <c r="J318" s="18"/>
      <c r="K318" s="19"/>
    </row>
    <row r="319" spans="1:11" ht="13.5">
      <c r="A319" s="17"/>
      <c r="B319" s="18"/>
      <c r="C319" s="18"/>
      <c r="D319" s="18"/>
      <c r="E319" s="18"/>
      <c r="F319" s="18"/>
      <c r="G319" s="18"/>
      <c r="H319" s="18"/>
      <c r="I319" s="18"/>
      <c r="J319" s="18"/>
      <c r="K319" s="19"/>
    </row>
    <row r="320" spans="1:11" ht="13.5">
      <c r="A320" s="17" t="s">
        <v>45</v>
      </c>
      <c r="B320" s="18"/>
      <c r="C320" s="18"/>
      <c r="D320" s="18"/>
      <c r="E320" s="18"/>
      <c r="F320" s="18"/>
      <c r="G320" s="18"/>
      <c r="H320" s="18"/>
      <c r="I320" s="18"/>
      <c r="J320" s="18"/>
      <c r="K320" s="19"/>
    </row>
    <row r="321" spans="1:11" ht="30" customHeight="1">
      <c r="A321" s="97" t="s">
        <v>21</v>
      </c>
      <c r="B321" s="136" t="str">
        <f>CONCATENATE('★基礎情報入力'!D4,"　　",'★基礎情報入力'!D5)</f>
        <v>　　</v>
      </c>
      <c r="C321" s="137"/>
      <c r="D321" s="137"/>
      <c r="E321" s="137"/>
      <c r="F321" s="137"/>
      <c r="G321" s="137"/>
      <c r="H321" s="137"/>
      <c r="I321" s="137"/>
      <c r="J321" s="137"/>
      <c r="K321" s="190"/>
    </row>
    <row r="322" spans="1:11" ht="13.5">
      <c r="A322" s="17"/>
      <c r="B322" s="18"/>
      <c r="C322" s="18"/>
      <c r="D322" s="18"/>
      <c r="E322" s="18"/>
      <c r="F322" s="18"/>
      <c r="G322" s="18"/>
      <c r="H322" s="18"/>
      <c r="I322" s="18"/>
      <c r="J322" s="18"/>
      <c r="K322" s="19"/>
    </row>
    <row r="323" spans="1:11" ht="13.5">
      <c r="A323" s="17" t="s">
        <v>279</v>
      </c>
      <c r="B323" s="18"/>
      <c r="C323" s="18"/>
      <c r="D323" s="18"/>
      <c r="E323" s="18"/>
      <c r="F323" s="18"/>
      <c r="G323" s="18"/>
      <c r="H323" s="18"/>
      <c r="I323" s="18"/>
      <c r="J323" s="18"/>
      <c r="K323" s="19"/>
    </row>
    <row r="324" spans="1:11" ht="30" customHeight="1">
      <c r="A324" s="219"/>
      <c r="B324" s="220"/>
      <c r="C324" s="18" t="s">
        <v>25</v>
      </c>
      <c r="D324" s="18"/>
      <c r="E324" s="18"/>
      <c r="F324" s="18"/>
      <c r="G324" s="18"/>
      <c r="H324" s="18"/>
      <c r="I324" s="18"/>
      <c r="J324" s="18"/>
      <c r="K324" s="19"/>
    </row>
    <row r="325" spans="1:11" ht="13.5">
      <c r="A325" s="17"/>
      <c r="B325" s="18"/>
      <c r="C325" s="18"/>
      <c r="D325" s="18"/>
      <c r="E325" s="18"/>
      <c r="F325" s="18"/>
      <c r="G325" s="18"/>
      <c r="H325" s="18"/>
      <c r="I325" s="18"/>
      <c r="J325" s="18"/>
      <c r="K325" s="19"/>
    </row>
    <row r="326" spans="1:11" ht="13.5">
      <c r="A326" s="17" t="s">
        <v>23</v>
      </c>
      <c r="B326" s="18"/>
      <c r="C326" s="18"/>
      <c r="D326" s="18"/>
      <c r="E326" s="18"/>
      <c r="F326" s="18"/>
      <c r="G326" s="18"/>
      <c r="H326" s="18"/>
      <c r="I326" s="18"/>
      <c r="J326" s="18"/>
      <c r="K326" s="19"/>
    </row>
    <row r="327" spans="1:11" ht="30" customHeight="1">
      <c r="A327" s="98" t="s">
        <v>24</v>
      </c>
      <c r="B327" s="221">
        <f>'★基礎情報入力'!V90</f>
        <v>0</v>
      </c>
      <c r="C327" s="222"/>
      <c r="D327" s="222"/>
      <c r="E327" s="222"/>
      <c r="F327" s="222"/>
      <c r="G327" s="222"/>
      <c r="H327" s="222"/>
      <c r="I327" s="222"/>
      <c r="J327" s="222"/>
      <c r="K327" s="223"/>
    </row>
    <row r="328" spans="1:11" ht="24.75" customHeight="1">
      <c r="A328" s="146" t="s">
        <v>43</v>
      </c>
      <c r="B328" s="221">
        <f>'★基礎情報入力'!V91</f>
        <v>0</v>
      </c>
      <c r="C328" s="222"/>
      <c r="D328" s="222"/>
      <c r="E328" s="222"/>
      <c r="F328" s="222"/>
      <c r="G328" s="222"/>
      <c r="H328" s="222"/>
      <c r="I328" s="222"/>
      <c r="J328" s="222"/>
      <c r="K328" s="223"/>
    </row>
    <row r="329" spans="1:11" ht="39.75" customHeight="1">
      <c r="A329" s="224"/>
      <c r="B329" s="225">
        <f>CONCATENATE('★基礎情報入力'!V92,'★基礎情報入力'!V93,'★基礎情報入力'!V94)</f>
      </c>
      <c r="C329" s="226"/>
      <c r="D329" s="226"/>
      <c r="E329" s="226"/>
      <c r="F329" s="226"/>
      <c r="G329" s="226"/>
      <c r="H329" s="226"/>
      <c r="I329" s="226"/>
      <c r="J329" s="226"/>
      <c r="K329" s="227"/>
    </row>
    <row r="330" spans="1:11" ht="30" customHeight="1">
      <c r="A330" s="98" t="s">
        <v>26</v>
      </c>
      <c r="B330" s="207">
        <f>B329</f>
      </c>
      <c r="C330" s="208"/>
      <c r="D330" s="208"/>
      <c r="E330" s="208"/>
      <c r="F330" s="208"/>
      <c r="G330" s="208"/>
      <c r="H330" s="208"/>
      <c r="I330" s="208"/>
      <c r="J330" s="208"/>
      <c r="K330" s="209"/>
    </row>
    <row r="331" spans="1:11" ht="13.5">
      <c r="A331" s="17" t="s">
        <v>27</v>
      </c>
      <c r="B331" s="18"/>
      <c r="C331" s="18"/>
      <c r="D331" s="18"/>
      <c r="E331" s="18"/>
      <c r="F331" s="18"/>
      <c r="G331" s="18"/>
      <c r="H331" s="18"/>
      <c r="I331" s="18"/>
      <c r="J331" s="18"/>
      <c r="K331" s="19"/>
    </row>
    <row r="332" spans="1:11" ht="13.5">
      <c r="A332" s="17"/>
      <c r="B332" s="18"/>
      <c r="C332" s="18"/>
      <c r="D332" s="18"/>
      <c r="E332" s="18"/>
      <c r="F332" s="18"/>
      <c r="G332" s="18"/>
      <c r="H332" s="18"/>
      <c r="I332" s="18"/>
      <c r="J332" s="18"/>
      <c r="K332" s="19"/>
    </row>
    <row r="333" spans="1:11" ht="39.75" customHeight="1">
      <c r="A333" s="98" t="s">
        <v>28</v>
      </c>
      <c r="B333" s="210"/>
      <c r="C333" s="211"/>
      <c r="D333" s="211"/>
      <c r="E333" s="211"/>
      <c r="F333" s="211"/>
      <c r="G333" s="211"/>
      <c r="H333" s="211"/>
      <c r="I333" s="211"/>
      <c r="J333" s="211"/>
      <c r="K333" s="212"/>
    </row>
    <row r="334" spans="1:11" ht="30" customHeight="1">
      <c r="A334" s="8" t="s">
        <v>29</v>
      </c>
      <c r="B334" s="213" t="s">
        <v>46</v>
      </c>
      <c r="C334" s="214"/>
      <c r="D334" s="214"/>
      <c r="E334" s="214"/>
      <c r="F334" s="99" t="s">
        <v>49</v>
      </c>
      <c r="G334" s="100"/>
      <c r="H334" s="99" t="s">
        <v>47</v>
      </c>
      <c r="I334" s="100"/>
      <c r="J334" s="10" t="s">
        <v>48</v>
      </c>
      <c r="K334" s="11"/>
    </row>
    <row r="335" spans="1:11" ht="30" customHeight="1">
      <c r="A335" s="8" t="s">
        <v>30</v>
      </c>
      <c r="B335" s="215">
        <f>'★基礎情報入力'!V95</f>
        <v>0</v>
      </c>
      <c r="C335" s="216"/>
      <c r="D335" s="9" t="s">
        <v>31</v>
      </c>
      <c r="E335" s="9"/>
      <c r="F335" s="9"/>
      <c r="G335" s="9"/>
      <c r="H335" s="9"/>
      <c r="I335" s="9"/>
      <c r="J335" s="9"/>
      <c r="K335" s="6"/>
    </row>
    <row r="336" spans="1:11" ht="30" customHeight="1">
      <c r="A336" s="97" t="s">
        <v>44</v>
      </c>
      <c r="B336" s="217" t="s">
        <v>53</v>
      </c>
      <c r="C336" s="218"/>
      <c r="D336" s="9" t="s">
        <v>32</v>
      </c>
      <c r="E336" s="9"/>
      <c r="F336" s="9"/>
      <c r="G336" s="9"/>
      <c r="H336" s="9"/>
      <c r="I336" s="9"/>
      <c r="J336" s="9"/>
      <c r="K336" s="6"/>
    </row>
    <row r="337" spans="1:11" ht="13.5">
      <c r="A337" s="17"/>
      <c r="B337" s="18"/>
      <c r="C337" s="18"/>
      <c r="D337" s="18"/>
      <c r="E337" s="18"/>
      <c r="F337" s="18"/>
      <c r="G337" s="18"/>
      <c r="H337" s="18"/>
      <c r="I337" s="18"/>
      <c r="J337" s="18"/>
      <c r="K337" s="19"/>
    </row>
    <row r="338" spans="1:11" ht="13.5">
      <c r="A338" s="17" t="s">
        <v>33</v>
      </c>
      <c r="B338" s="18"/>
      <c r="C338" s="18"/>
      <c r="D338" s="18"/>
      <c r="E338" s="18"/>
      <c r="F338" s="18"/>
      <c r="G338" s="18"/>
      <c r="H338" s="18"/>
      <c r="I338" s="18"/>
      <c r="J338" s="18"/>
      <c r="K338" s="19"/>
    </row>
    <row r="339" spans="1:11" ht="19.5" customHeight="1">
      <c r="A339" s="182" t="s">
        <v>34</v>
      </c>
      <c r="B339" s="182"/>
      <c r="C339" s="182"/>
      <c r="D339" s="182"/>
      <c r="E339" s="182" t="s">
        <v>51</v>
      </c>
      <c r="F339" s="182"/>
      <c r="G339" s="182"/>
      <c r="H339" s="182"/>
      <c r="I339" s="182" t="s">
        <v>52</v>
      </c>
      <c r="J339" s="182"/>
      <c r="K339" s="182"/>
    </row>
    <row r="340" spans="1:11" ht="30" customHeight="1">
      <c r="A340" s="202" t="s">
        <v>216</v>
      </c>
      <c r="B340" s="202"/>
      <c r="C340" s="202"/>
      <c r="D340" s="202"/>
      <c r="E340" s="203">
        <f>'様式3-4 ｲ（改修・要安全確認計画）'!D24</f>
        <v>0</v>
      </c>
      <c r="F340" s="204"/>
      <c r="G340" s="205"/>
      <c r="H340" s="13" t="s">
        <v>50</v>
      </c>
      <c r="I340" s="206"/>
      <c r="J340" s="206"/>
      <c r="K340" s="206"/>
    </row>
    <row r="341" spans="1:11" ht="30" customHeight="1">
      <c r="A341" s="202" t="s">
        <v>217</v>
      </c>
      <c r="B341" s="202"/>
      <c r="C341" s="202"/>
      <c r="D341" s="202"/>
      <c r="E341" s="203">
        <f>'様式3-4 ｲ（改修・要安全確認計画）'!C24</f>
        <v>0</v>
      </c>
      <c r="F341" s="204"/>
      <c r="G341" s="205"/>
      <c r="H341" s="13" t="s">
        <v>50</v>
      </c>
      <c r="I341" s="206"/>
      <c r="J341" s="206"/>
      <c r="K341" s="206"/>
    </row>
    <row r="342" spans="1:11" ht="30" customHeight="1">
      <c r="A342" s="202" t="s">
        <v>110</v>
      </c>
      <c r="B342" s="202"/>
      <c r="C342" s="202"/>
      <c r="D342" s="202"/>
      <c r="E342" s="203">
        <f>'様式3-4 ｲ（改修・要安全確認計画）'!F24</f>
        <v>0</v>
      </c>
      <c r="F342" s="204"/>
      <c r="G342" s="205"/>
      <c r="H342" s="13" t="s">
        <v>50</v>
      </c>
      <c r="I342" s="206"/>
      <c r="J342" s="206"/>
      <c r="K342" s="206"/>
    </row>
    <row r="343" spans="1:11" ht="30" customHeight="1">
      <c r="A343" s="202" t="s">
        <v>37</v>
      </c>
      <c r="B343" s="202"/>
      <c r="C343" s="202"/>
      <c r="D343" s="202"/>
      <c r="E343" s="203">
        <f>'様式3-4 ｲ（改修・要安全確認計画）'!V24</f>
        <v>0</v>
      </c>
      <c r="F343" s="204"/>
      <c r="G343" s="205"/>
      <c r="H343" s="13" t="s">
        <v>50</v>
      </c>
      <c r="I343" s="206"/>
      <c r="J343" s="206"/>
      <c r="K343" s="206"/>
    </row>
    <row r="344" spans="1:11" ht="13.5">
      <c r="A344" s="17" t="s">
        <v>38</v>
      </c>
      <c r="B344" s="18"/>
      <c r="C344" s="18"/>
      <c r="D344" s="18"/>
      <c r="E344" s="18"/>
      <c r="F344" s="18"/>
      <c r="G344" s="18"/>
      <c r="H344" s="18"/>
      <c r="I344" s="18"/>
      <c r="J344" s="18"/>
      <c r="K344" s="19"/>
    </row>
    <row r="345" spans="1:11" ht="13.5">
      <c r="A345" s="17"/>
      <c r="B345" s="18"/>
      <c r="C345" s="18"/>
      <c r="D345" s="18"/>
      <c r="E345" s="18"/>
      <c r="F345" s="18"/>
      <c r="G345" s="18"/>
      <c r="H345" s="18"/>
      <c r="I345" s="18"/>
      <c r="J345" s="18"/>
      <c r="K345" s="19"/>
    </row>
    <row r="346" spans="1:11" ht="13.5">
      <c r="A346" s="103" t="s">
        <v>215</v>
      </c>
      <c r="B346" s="104"/>
      <c r="C346" s="104"/>
      <c r="D346" s="104"/>
      <c r="E346" s="104"/>
      <c r="F346" s="104"/>
      <c r="G346" s="104"/>
      <c r="H346" s="104"/>
      <c r="I346" s="104"/>
      <c r="J346" s="104"/>
      <c r="K346" s="19"/>
    </row>
    <row r="347" spans="1:11" ht="19.5" customHeight="1">
      <c r="A347" s="245" t="s">
        <v>40</v>
      </c>
      <c r="B347" s="246"/>
      <c r="C347" s="246"/>
      <c r="D347" s="247"/>
      <c r="E347" s="242" t="s">
        <v>285</v>
      </c>
      <c r="F347" s="243"/>
      <c r="G347" s="243"/>
      <c r="H347" s="243"/>
      <c r="I347" s="243"/>
      <c r="J347" s="244"/>
      <c r="K347" s="19"/>
    </row>
    <row r="348" spans="1:11" ht="19.5" customHeight="1">
      <c r="A348" s="105" t="s">
        <v>214</v>
      </c>
      <c r="B348" s="106"/>
      <c r="C348" s="106"/>
      <c r="D348" s="107"/>
      <c r="E348" s="242" t="s">
        <v>274</v>
      </c>
      <c r="F348" s="243"/>
      <c r="G348" s="243"/>
      <c r="H348" s="243"/>
      <c r="I348" s="243"/>
      <c r="J348" s="244"/>
      <c r="K348" s="19"/>
    </row>
    <row r="349" spans="1:11" ht="30" customHeight="1">
      <c r="A349" s="239" t="s">
        <v>272</v>
      </c>
      <c r="B349" s="240"/>
      <c r="C349" s="240"/>
      <c r="D349" s="241"/>
      <c r="E349" s="242" t="s">
        <v>274</v>
      </c>
      <c r="F349" s="243"/>
      <c r="G349" s="243"/>
      <c r="H349" s="243"/>
      <c r="I349" s="243"/>
      <c r="J349" s="244"/>
      <c r="K349" s="135"/>
    </row>
    <row r="350" spans="1:11" ht="13.5">
      <c r="A350" s="21"/>
      <c r="B350" s="22"/>
      <c r="C350" s="22"/>
      <c r="D350" s="22"/>
      <c r="E350" s="22"/>
      <c r="F350" s="22"/>
      <c r="G350" s="22"/>
      <c r="H350" s="22"/>
      <c r="I350" s="22"/>
      <c r="J350" s="22"/>
      <c r="K350" s="23"/>
    </row>
    <row r="352" spans="1:11" ht="13.5">
      <c r="A352" s="14" t="s">
        <v>218</v>
      </c>
      <c r="B352" s="15"/>
      <c r="C352" s="15"/>
      <c r="D352" s="15"/>
      <c r="E352" s="15"/>
      <c r="F352" s="15"/>
      <c r="G352" s="15"/>
      <c r="H352" s="15"/>
      <c r="I352" s="15"/>
      <c r="J352" s="15"/>
      <c r="K352" s="16"/>
    </row>
    <row r="353" spans="1:11" ht="13.5">
      <c r="A353" s="17"/>
      <c r="B353" s="18"/>
      <c r="C353" s="18"/>
      <c r="D353" s="18"/>
      <c r="E353" s="18"/>
      <c r="F353" s="18"/>
      <c r="G353" s="18"/>
      <c r="H353" s="18"/>
      <c r="I353" s="18"/>
      <c r="J353" s="18"/>
      <c r="K353" s="19"/>
    </row>
    <row r="354" spans="1:11" ht="13.5">
      <c r="A354" s="17"/>
      <c r="B354" s="18"/>
      <c r="C354" s="18"/>
      <c r="D354" s="18"/>
      <c r="E354" s="18"/>
      <c r="F354" s="18"/>
      <c r="G354" s="18"/>
      <c r="H354" s="18"/>
      <c r="I354" s="18"/>
      <c r="J354" s="18"/>
      <c r="K354" s="19"/>
    </row>
    <row r="355" spans="1:11" ht="13.5">
      <c r="A355" s="17"/>
      <c r="B355" s="18"/>
      <c r="C355" s="18"/>
      <c r="D355" s="18"/>
      <c r="E355" s="18"/>
      <c r="F355" s="18"/>
      <c r="G355" s="18"/>
      <c r="H355" s="18"/>
      <c r="I355" s="18"/>
      <c r="J355" s="18"/>
      <c r="K355" s="19"/>
    </row>
    <row r="356" spans="1:11" ht="18.75">
      <c r="A356" s="228" t="s">
        <v>20</v>
      </c>
      <c r="B356" s="229"/>
      <c r="C356" s="229"/>
      <c r="D356" s="229"/>
      <c r="E356" s="229"/>
      <c r="F356" s="229"/>
      <c r="G356" s="229"/>
      <c r="H356" s="229"/>
      <c r="I356" s="229"/>
      <c r="J356" s="229"/>
      <c r="K356" s="230"/>
    </row>
    <row r="357" spans="1:11" ht="18.75">
      <c r="A357" s="20"/>
      <c r="B357" s="18"/>
      <c r="C357" s="18"/>
      <c r="D357" s="18"/>
      <c r="E357" s="18"/>
      <c r="F357" s="18"/>
      <c r="G357" s="18"/>
      <c r="H357" s="18"/>
      <c r="I357" s="18"/>
      <c r="J357" s="18"/>
      <c r="K357" s="19"/>
    </row>
    <row r="358" spans="1:11" ht="13.5">
      <c r="A358" s="17"/>
      <c r="B358" s="18"/>
      <c r="C358" s="18"/>
      <c r="D358" s="18"/>
      <c r="E358" s="18"/>
      <c r="F358" s="18"/>
      <c r="G358" s="18"/>
      <c r="H358" s="18"/>
      <c r="I358" s="18"/>
      <c r="J358" s="18"/>
      <c r="K358" s="19"/>
    </row>
    <row r="359" spans="1:11" ht="13.5">
      <c r="A359" s="17" t="s">
        <v>45</v>
      </c>
      <c r="B359" s="18"/>
      <c r="C359" s="18"/>
      <c r="D359" s="18"/>
      <c r="E359" s="18"/>
      <c r="F359" s="18"/>
      <c r="G359" s="18"/>
      <c r="H359" s="18"/>
      <c r="I359" s="18"/>
      <c r="J359" s="18"/>
      <c r="K359" s="19"/>
    </row>
    <row r="360" spans="1:11" ht="30" customHeight="1">
      <c r="A360" s="97" t="s">
        <v>21</v>
      </c>
      <c r="B360" s="136" t="str">
        <f>CONCATENATE('★基礎情報入力'!D4,"　　",'★基礎情報入力'!D5)</f>
        <v>　　</v>
      </c>
      <c r="C360" s="137"/>
      <c r="D360" s="137"/>
      <c r="E360" s="137"/>
      <c r="F360" s="137"/>
      <c r="G360" s="137"/>
      <c r="H360" s="137"/>
      <c r="I360" s="137"/>
      <c r="J360" s="137"/>
      <c r="K360" s="190"/>
    </row>
    <row r="361" spans="1:11" ht="13.5">
      <c r="A361" s="17"/>
      <c r="B361" s="18"/>
      <c r="C361" s="18"/>
      <c r="D361" s="18"/>
      <c r="E361" s="18"/>
      <c r="F361" s="18"/>
      <c r="G361" s="18"/>
      <c r="H361" s="18"/>
      <c r="I361" s="18"/>
      <c r="J361" s="18"/>
      <c r="K361" s="19"/>
    </row>
    <row r="362" spans="1:11" ht="13.5">
      <c r="A362" s="17" t="s">
        <v>279</v>
      </c>
      <c r="B362" s="18"/>
      <c r="C362" s="18"/>
      <c r="D362" s="18"/>
      <c r="E362" s="18"/>
      <c r="F362" s="18"/>
      <c r="G362" s="18"/>
      <c r="H362" s="18"/>
      <c r="I362" s="18"/>
      <c r="J362" s="18"/>
      <c r="K362" s="19"/>
    </row>
    <row r="363" spans="1:11" ht="30" customHeight="1">
      <c r="A363" s="219"/>
      <c r="B363" s="220"/>
      <c r="C363" s="18" t="s">
        <v>25</v>
      </c>
      <c r="D363" s="18"/>
      <c r="E363" s="18"/>
      <c r="F363" s="18"/>
      <c r="G363" s="18"/>
      <c r="H363" s="18"/>
      <c r="I363" s="18"/>
      <c r="J363" s="18"/>
      <c r="K363" s="19"/>
    </row>
    <row r="364" spans="1:11" ht="13.5">
      <c r="A364" s="17"/>
      <c r="B364" s="18"/>
      <c r="C364" s="18"/>
      <c r="D364" s="18"/>
      <c r="E364" s="18"/>
      <c r="F364" s="18"/>
      <c r="G364" s="18"/>
      <c r="H364" s="18"/>
      <c r="I364" s="18"/>
      <c r="J364" s="18"/>
      <c r="K364" s="19"/>
    </row>
    <row r="365" spans="1:11" ht="13.5">
      <c r="A365" s="17" t="s">
        <v>23</v>
      </c>
      <c r="B365" s="18"/>
      <c r="C365" s="18"/>
      <c r="D365" s="18"/>
      <c r="E365" s="18"/>
      <c r="F365" s="18"/>
      <c r="G365" s="18"/>
      <c r="H365" s="18"/>
      <c r="I365" s="18"/>
      <c r="J365" s="18"/>
      <c r="K365" s="19"/>
    </row>
    <row r="366" spans="1:11" ht="30" customHeight="1">
      <c r="A366" s="98" t="s">
        <v>24</v>
      </c>
      <c r="B366" s="221">
        <f>'★基礎情報入力'!V100</f>
        <v>0</v>
      </c>
      <c r="C366" s="222"/>
      <c r="D366" s="222"/>
      <c r="E366" s="222"/>
      <c r="F366" s="222"/>
      <c r="G366" s="222"/>
      <c r="H366" s="222"/>
      <c r="I366" s="222"/>
      <c r="J366" s="222"/>
      <c r="K366" s="223"/>
    </row>
    <row r="367" spans="1:11" ht="24.75" customHeight="1">
      <c r="A367" s="146" t="s">
        <v>43</v>
      </c>
      <c r="B367" s="221">
        <f>'★基礎情報入力'!V101</f>
        <v>0</v>
      </c>
      <c r="C367" s="222"/>
      <c r="D367" s="222"/>
      <c r="E367" s="222"/>
      <c r="F367" s="222"/>
      <c r="G367" s="222"/>
      <c r="H367" s="222"/>
      <c r="I367" s="222"/>
      <c r="J367" s="222"/>
      <c r="K367" s="223"/>
    </row>
    <row r="368" spans="1:11" ht="39.75" customHeight="1">
      <c r="A368" s="224"/>
      <c r="B368" s="225">
        <f>CONCATENATE('★基礎情報入力'!V102,'★基礎情報入力'!V103,'★基礎情報入力'!V104)</f>
      </c>
      <c r="C368" s="226"/>
      <c r="D368" s="226"/>
      <c r="E368" s="226"/>
      <c r="F368" s="226"/>
      <c r="G368" s="226"/>
      <c r="H368" s="226"/>
      <c r="I368" s="226"/>
      <c r="J368" s="226"/>
      <c r="K368" s="227"/>
    </row>
    <row r="369" spans="1:11" ht="30" customHeight="1">
      <c r="A369" s="98" t="s">
        <v>26</v>
      </c>
      <c r="B369" s="207">
        <f>B368</f>
      </c>
      <c r="C369" s="208"/>
      <c r="D369" s="208"/>
      <c r="E369" s="208"/>
      <c r="F369" s="208"/>
      <c r="G369" s="208"/>
      <c r="H369" s="208"/>
      <c r="I369" s="208"/>
      <c r="J369" s="208"/>
      <c r="K369" s="209"/>
    </row>
    <row r="370" spans="1:11" ht="13.5">
      <c r="A370" s="17" t="s">
        <v>27</v>
      </c>
      <c r="B370" s="18"/>
      <c r="C370" s="18"/>
      <c r="D370" s="18"/>
      <c r="E370" s="18"/>
      <c r="F370" s="18"/>
      <c r="G370" s="18"/>
      <c r="H370" s="18"/>
      <c r="I370" s="18"/>
      <c r="J370" s="18"/>
      <c r="K370" s="19"/>
    </row>
    <row r="371" spans="1:11" ht="13.5">
      <c r="A371" s="17"/>
      <c r="B371" s="18"/>
      <c r="C371" s="18"/>
      <c r="D371" s="18"/>
      <c r="E371" s="18"/>
      <c r="F371" s="18"/>
      <c r="G371" s="18"/>
      <c r="H371" s="18"/>
      <c r="I371" s="18"/>
      <c r="J371" s="18"/>
      <c r="K371" s="19"/>
    </row>
    <row r="372" spans="1:11" ht="39.75" customHeight="1">
      <c r="A372" s="98" t="s">
        <v>28</v>
      </c>
      <c r="B372" s="210"/>
      <c r="C372" s="211"/>
      <c r="D372" s="211"/>
      <c r="E372" s="211"/>
      <c r="F372" s="211"/>
      <c r="G372" s="211"/>
      <c r="H372" s="211"/>
      <c r="I372" s="211"/>
      <c r="J372" s="211"/>
      <c r="K372" s="212"/>
    </row>
    <row r="373" spans="1:11" ht="30" customHeight="1">
      <c r="A373" s="8" t="s">
        <v>29</v>
      </c>
      <c r="B373" s="213" t="s">
        <v>46</v>
      </c>
      <c r="C373" s="214"/>
      <c r="D373" s="214"/>
      <c r="E373" s="214"/>
      <c r="F373" s="99" t="s">
        <v>49</v>
      </c>
      <c r="G373" s="100"/>
      <c r="H373" s="99" t="s">
        <v>47</v>
      </c>
      <c r="I373" s="100"/>
      <c r="J373" s="10" t="s">
        <v>48</v>
      </c>
      <c r="K373" s="11"/>
    </row>
    <row r="374" spans="1:11" ht="30" customHeight="1">
      <c r="A374" s="8" t="s">
        <v>30</v>
      </c>
      <c r="B374" s="215">
        <f>'★基礎情報入力'!V105</f>
        <v>0</v>
      </c>
      <c r="C374" s="216"/>
      <c r="D374" s="9" t="s">
        <v>31</v>
      </c>
      <c r="E374" s="9"/>
      <c r="F374" s="9"/>
      <c r="G374" s="9"/>
      <c r="H374" s="9"/>
      <c r="I374" s="9"/>
      <c r="J374" s="9"/>
      <c r="K374" s="6"/>
    </row>
    <row r="375" spans="1:11" ht="30" customHeight="1">
      <c r="A375" s="97" t="s">
        <v>44</v>
      </c>
      <c r="B375" s="217" t="s">
        <v>53</v>
      </c>
      <c r="C375" s="218"/>
      <c r="D375" s="9" t="s">
        <v>32</v>
      </c>
      <c r="E375" s="9"/>
      <c r="F375" s="9"/>
      <c r="G375" s="9"/>
      <c r="H375" s="9"/>
      <c r="I375" s="9"/>
      <c r="J375" s="9"/>
      <c r="K375" s="6"/>
    </row>
    <row r="376" spans="1:11" ht="13.5">
      <c r="A376" s="17"/>
      <c r="B376" s="18"/>
      <c r="C376" s="18"/>
      <c r="D376" s="18"/>
      <c r="E376" s="18"/>
      <c r="F376" s="18"/>
      <c r="G376" s="18"/>
      <c r="H376" s="18"/>
      <c r="I376" s="18"/>
      <c r="J376" s="18"/>
      <c r="K376" s="19"/>
    </row>
    <row r="377" spans="1:11" ht="13.5">
      <c r="A377" s="17" t="s">
        <v>33</v>
      </c>
      <c r="B377" s="18"/>
      <c r="C377" s="18"/>
      <c r="D377" s="18"/>
      <c r="E377" s="18"/>
      <c r="F377" s="18"/>
      <c r="G377" s="18"/>
      <c r="H377" s="18"/>
      <c r="I377" s="18"/>
      <c r="J377" s="18"/>
      <c r="K377" s="19"/>
    </row>
    <row r="378" spans="1:11" ht="19.5" customHeight="1">
      <c r="A378" s="182" t="s">
        <v>34</v>
      </c>
      <c r="B378" s="182"/>
      <c r="C378" s="182"/>
      <c r="D378" s="182"/>
      <c r="E378" s="182" t="s">
        <v>51</v>
      </c>
      <c r="F378" s="182"/>
      <c r="G378" s="182"/>
      <c r="H378" s="182"/>
      <c r="I378" s="182" t="s">
        <v>52</v>
      </c>
      <c r="J378" s="182"/>
      <c r="K378" s="182"/>
    </row>
    <row r="379" spans="1:11" ht="30" customHeight="1">
      <c r="A379" s="202" t="s">
        <v>216</v>
      </c>
      <c r="B379" s="202"/>
      <c r="C379" s="202"/>
      <c r="D379" s="202"/>
      <c r="E379" s="203">
        <f>'様式3-4 ｲ（改修・要安全確認計画）'!D26</f>
        <v>0</v>
      </c>
      <c r="F379" s="204"/>
      <c r="G379" s="205"/>
      <c r="H379" s="13" t="s">
        <v>50</v>
      </c>
      <c r="I379" s="206"/>
      <c r="J379" s="206"/>
      <c r="K379" s="206"/>
    </row>
    <row r="380" spans="1:11" ht="30" customHeight="1">
      <c r="A380" s="202" t="s">
        <v>217</v>
      </c>
      <c r="B380" s="202"/>
      <c r="C380" s="202"/>
      <c r="D380" s="202"/>
      <c r="E380" s="203">
        <f>'様式3-4 ｲ（改修・要安全確認計画）'!C26</f>
        <v>0</v>
      </c>
      <c r="F380" s="204"/>
      <c r="G380" s="205"/>
      <c r="H380" s="13" t="s">
        <v>50</v>
      </c>
      <c r="I380" s="206"/>
      <c r="J380" s="206"/>
      <c r="K380" s="206"/>
    </row>
    <row r="381" spans="1:11" ht="30" customHeight="1">
      <c r="A381" s="202" t="s">
        <v>110</v>
      </c>
      <c r="B381" s="202"/>
      <c r="C381" s="202"/>
      <c r="D381" s="202"/>
      <c r="E381" s="203">
        <f>'様式3-4 ｲ（改修・要安全確認計画）'!F26</f>
        <v>0</v>
      </c>
      <c r="F381" s="204"/>
      <c r="G381" s="205"/>
      <c r="H381" s="13" t="s">
        <v>50</v>
      </c>
      <c r="I381" s="206"/>
      <c r="J381" s="206"/>
      <c r="K381" s="206"/>
    </row>
    <row r="382" spans="1:11" ht="30" customHeight="1">
      <c r="A382" s="202" t="s">
        <v>37</v>
      </c>
      <c r="B382" s="202"/>
      <c r="C382" s="202"/>
      <c r="D382" s="202"/>
      <c r="E382" s="203">
        <f>'様式3-4 ｲ（改修・要安全確認計画）'!V26</f>
        <v>0</v>
      </c>
      <c r="F382" s="204"/>
      <c r="G382" s="205"/>
      <c r="H382" s="13" t="s">
        <v>50</v>
      </c>
      <c r="I382" s="206"/>
      <c r="J382" s="206"/>
      <c r="K382" s="206"/>
    </row>
    <row r="383" spans="1:11" ht="13.5">
      <c r="A383" s="17" t="s">
        <v>38</v>
      </c>
      <c r="B383" s="18"/>
      <c r="C383" s="18"/>
      <c r="D383" s="18"/>
      <c r="E383" s="18"/>
      <c r="F383" s="18"/>
      <c r="G383" s="18"/>
      <c r="H383" s="18"/>
      <c r="I383" s="18"/>
      <c r="J383" s="18"/>
      <c r="K383" s="19"/>
    </row>
    <row r="384" spans="1:11" ht="13.5">
      <c r="A384" s="17"/>
      <c r="B384" s="18"/>
      <c r="C384" s="18"/>
      <c r="D384" s="18"/>
      <c r="E384" s="18"/>
      <c r="F384" s="18"/>
      <c r="G384" s="18"/>
      <c r="H384" s="18"/>
      <c r="I384" s="18"/>
      <c r="J384" s="18"/>
      <c r="K384" s="19"/>
    </row>
    <row r="385" spans="1:11" ht="13.5">
      <c r="A385" s="103" t="s">
        <v>215</v>
      </c>
      <c r="B385" s="104"/>
      <c r="C385" s="104"/>
      <c r="D385" s="104"/>
      <c r="E385" s="104"/>
      <c r="F385" s="104"/>
      <c r="G385" s="104"/>
      <c r="H385" s="104"/>
      <c r="I385" s="104"/>
      <c r="J385" s="104"/>
      <c r="K385" s="19"/>
    </row>
    <row r="386" spans="1:11" ht="19.5" customHeight="1">
      <c r="A386" s="245" t="s">
        <v>40</v>
      </c>
      <c r="B386" s="246"/>
      <c r="C386" s="246"/>
      <c r="D386" s="247"/>
      <c r="E386" s="242" t="s">
        <v>285</v>
      </c>
      <c r="F386" s="243"/>
      <c r="G386" s="243"/>
      <c r="H386" s="243"/>
      <c r="I386" s="243"/>
      <c r="J386" s="244"/>
      <c r="K386" s="19"/>
    </row>
    <row r="387" spans="1:11" ht="19.5" customHeight="1">
      <c r="A387" s="105" t="s">
        <v>214</v>
      </c>
      <c r="B387" s="106"/>
      <c r="C387" s="106"/>
      <c r="D387" s="107"/>
      <c r="E387" s="242" t="s">
        <v>274</v>
      </c>
      <c r="F387" s="243"/>
      <c r="G387" s="243"/>
      <c r="H387" s="243"/>
      <c r="I387" s="243"/>
      <c r="J387" s="244"/>
      <c r="K387" s="19"/>
    </row>
    <row r="388" spans="1:11" ht="30" customHeight="1">
      <c r="A388" s="239" t="s">
        <v>272</v>
      </c>
      <c r="B388" s="240"/>
      <c r="C388" s="240"/>
      <c r="D388" s="241"/>
      <c r="E388" s="242" t="s">
        <v>274</v>
      </c>
      <c r="F388" s="243"/>
      <c r="G388" s="243"/>
      <c r="H388" s="243"/>
      <c r="I388" s="243"/>
      <c r="J388" s="244"/>
      <c r="K388" s="135"/>
    </row>
    <row r="389" spans="1:11" ht="13.5">
      <c r="A389" s="21"/>
      <c r="B389" s="22"/>
      <c r="C389" s="22"/>
      <c r="D389" s="22"/>
      <c r="E389" s="22"/>
      <c r="F389" s="22"/>
      <c r="G389" s="22"/>
      <c r="H389" s="22"/>
      <c r="I389" s="22"/>
      <c r="J389" s="22"/>
      <c r="K389" s="23"/>
    </row>
  </sheetData>
  <sheetProtection/>
  <mergeCells count="320">
    <mergeCell ref="A5:K5"/>
    <mergeCell ref="B9:K9"/>
    <mergeCell ref="A12:B12"/>
    <mergeCell ref="B15:K15"/>
    <mergeCell ref="A16:A17"/>
    <mergeCell ref="B16:K16"/>
    <mergeCell ref="B17:K17"/>
    <mergeCell ref="B18:K18"/>
    <mergeCell ref="B21:K21"/>
    <mergeCell ref="B22:E22"/>
    <mergeCell ref="B23:C23"/>
    <mergeCell ref="B24:C24"/>
    <mergeCell ref="A27:D27"/>
    <mergeCell ref="E27:H27"/>
    <mergeCell ref="I27:K27"/>
    <mergeCell ref="A28:D28"/>
    <mergeCell ref="E28:G28"/>
    <mergeCell ref="I28:K28"/>
    <mergeCell ref="A29:D29"/>
    <mergeCell ref="E29:G29"/>
    <mergeCell ref="I29:K29"/>
    <mergeCell ref="A30:D30"/>
    <mergeCell ref="E30:G30"/>
    <mergeCell ref="I30:K30"/>
    <mergeCell ref="A31:D31"/>
    <mergeCell ref="E31:G31"/>
    <mergeCell ref="I31:K31"/>
    <mergeCell ref="A35:D35"/>
    <mergeCell ref="E35:J35"/>
    <mergeCell ref="E36:J36"/>
    <mergeCell ref="A44:K44"/>
    <mergeCell ref="B48:K48"/>
    <mergeCell ref="A51:B51"/>
    <mergeCell ref="B54:K54"/>
    <mergeCell ref="A55:A56"/>
    <mergeCell ref="B55:K55"/>
    <mergeCell ref="B56:K56"/>
    <mergeCell ref="B57:K57"/>
    <mergeCell ref="B60:K60"/>
    <mergeCell ref="B61:E61"/>
    <mergeCell ref="B62:C62"/>
    <mergeCell ref="B63:C63"/>
    <mergeCell ref="A66:D66"/>
    <mergeCell ref="E66:H66"/>
    <mergeCell ref="I66:K66"/>
    <mergeCell ref="A67:D67"/>
    <mergeCell ref="E67:G67"/>
    <mergeCell ref="I67:K67"/>
    <mergeCell ref="A68:D68"/>
    <mergeCell ref="E68:G68"/>
    <mergeCell ref="I68:K68"/>
    <mergeCell ref="A69:D69"/>
    <mergeCell ref="E69:G69"/>
    <mergeCell ref="I69:K69"/>
    <mergeCell ref="A70:D70"/>
    <mergeCell ref="E70:G70"/>
    <mergeCell ref="I70:K70"/>
    <mergeCell ref="A74:D74"/>
    <mergeCell ref="E74:J74"/>
    <mergeCell ref="E75:J75"/>
    <mergeCell ref="A83:K83"/>
    <mergeCell ref="B87:K87"/>
    <mergeCell ref="A90:B90"/>
    <mergeCell ref="A76:D76"/>
    <mergeCell ref="E76:J76"/>
    <mergeCell ref="B93:K93"/>
    <mergeCell ref="A94:A95"/>
    <mergeCell ref="B94:K94"/>
    <mergeCell ref="B95:K95"/>
    <mergeCell ref="B96:K96"/>
    <mergeCell ref="B99:K99"/>
    <mergeCell ref="B100:E100"/>
    <mergeCell ref="B101:C101"/>
    <mergeCell ref="B102:C102"/>
    <mergeCell ref="A105:D105"/>
    <mergeCell ref="E105:H105"/>
    <mergeCell ref="I105:K105"/>
    <mergeCell ref="A106:D106"/>
    <mergeCell ref="E106:G106"/>
    <mergeCell ref="I106:K106"/>
    <mergeCell ref="A107:D107"/>
    <mergeCell ref="E107:G107"/>
    <mergeCell ref="I107:K107"/>
    <mergeCell ref="A108:D108"/>
    <mergeCell ref="E108:G108"/>
    <mergeCell ref="I108:K108"/>
    <mergeCell ref="A109:D109"/>
    <mergeCell ref="E109:G109"/>
    <mergeCell ref="I109:K109"/>
    <mergeCell ref="A113:D113"/>
    <mergeCell ref="E113:J113"/>
    <mergeCell ref="E114:J114"/>
    <mergeCell ref="A122:K122"/>
    <mergeCell ref="B126:K126"/>
    <mergeCell ref="A129:B129"/>
    <mergeCell ref="A115:D115"/>
    <mergeCell ref="E115:J115"/>
    <mergeCell ref="B132:K132"/>
    <mergeCell ref="A133:A134"/>
    <mergeCell ref="B133:K133"/>
    <mergeCell ref="B134:K134"/>
    <mergeCell ref="B135:K135"/>
    <mergeCell ref="B138:K138"/>
    <mergeCell ref="B139:E139"/>
    <mergeCell ref="B140:C140"/>
    <mergeCell ref="B141:C141"/>
    <mergeCell ref="A144:D144"/>
    <mergeCell ref="E144:H144"/>
    <mergeCell ref="I144:K144"/>
    <mergeCell ref="A145:D145"/>
    <mergeCell ref="E145:G145"/>
    <mergeCell ref="I145:K145"/>
    <mergeCell ref="A146:D146"/>
    <mergeCell ref="E146:G146"/>
    <mergeCell ref="I146:K146"/>
    <mergeCell ref="A147:D147"/>
    <mergeCell ref="E147:G147"/>
    <mergeCell ref="I147:K147"/>
    <mergeCell ref="A148:D148"/>
    <mergeCell ref="E148:G148"/>
    <mergeCell ref="I148:K148"/>
    <mergeCell ref="A152:D152"/>
    <mergeCell ref="E152:J152"/>
    <mergeCell ref="E153:J153"/>
    <mergeCell ref="A161:K161"/>
    <mergeCell ref="B165:K165"/>
    <mergeCell ref="A168:B168"/>
    <mergeCell ref="A154:D154"/>
    <mergeCell ref="E154:J154"/>
    <mergeCell ref="B171:K171"/>
    <mergeCell ref="A172:A173"/>
    <mergeCell ref="B172:K172"/>
    <mergeCell ref="B173:K173"/>
    <mergeCell ref="B174:K174"/>
    <mergeCell ref="B177:K177"/>
    <mergeCell ref="B178:E178"/>
    <mergeCell ref="B179:C179"/>
    <mergeCell ref="B180:C180"/>
    <mergeCell ref="A183:D183"/>
    <mergeCell ref="E183:H183"/>
    <mergeCell ref="I183:K183"/>
    <mergeCell ref="A184:D184"/>
    <mergeCell ref="E184:G184"/>
    <mergeCell ref="I184:K184"/>
    <mergeCell ref="A185:D185"/>
    <mergeCell ref="E185:G185"/>
    <mergeCell ref="I185:K185"/>
    <mergeCell ref="A186:D186"/>
    <mergeCell ref="E186:G186"/>
    <mergeCell ref="I186:K186"/>
    <mergeCell ref="A187:D187"/>
    <mergeCell ref="E187:G187"/>
    <mergeCell ref="I187:K187"/>
    <mergeCell ref="A191:D191"/>
    <mergeCell ref="E191:J191"/>
    <mergeCell ref="E192:J192"/>
    <mergeCell ref="A200:K200"/>
    <mergeCell ref="B204:K204"/>
    <mergeCell ref="A207:B207"/>
    <mergeCell ref="A193:D193"/>
    <mergeCell ref="E193:J193"/>
    <mergeCell ref="B210:K210"/>
    <mergeCell ref="A211:A212"/>
    <mergeCell ref="B211:K211"/>
    <mergeCell ref="B212:K212"/>
    <mergeCell ref="B213:K213"/>
    <mergeCell ref="B216:K216"/>
    <mergeCell ref="B217:E217"/>
    <mergeCell ref="B218:C218"/>
    <mergeCell ref="B219:C219"/>
    <mergeCell ref="A222:D222"/>
    <mergeCell ref="E222:H222"/>
    <mergeCell ref="I222:K222"/>
    <mergeCell ref="A223:D223"/>
    <mergeCell ref="E223:G223"/>
    <mergeCell ref="I223:K223"/>
    <mergeCell ref="A224:D224"/>
    <mergeCell ref="E224:G224"/>
    <mergeCell ref="I224:K224"/>
    <mergeCell ref="A225:D225"/>
    <mergeCell ref="E225:G225"/>
    <mergeCell ref="I225:K225"/>
    <mergeCell ref="A226:D226"/>
    <mergeCell ref="E226:G226"/>
    <mergeCell ref="I226:K226"/>
    <mergeCell ref="A230:D230"/>
    <mergeCell ref="E230:J230"/>
    <mergeCell ref="E231:J231"/>
    <mergeCell ref="A239:K239"/>
    <mergeCell ref="B243:K243"/>
    <mergeCell ref="A246:B246"/>
    <mergeCell ref="A232:D232"/>
    <mergeCell ref="E232:J232"/>
    <mergeCell ref="B249:K249"/>
    <mergeCell ref="A250:A251"/>
    <mergeCell ref="B250:K250"/>
    <mergeCell ref="B251:K251"/>
    <mergeCell ref="B252:K252"/>
    <mergeCell ref="B255:K255"/>
    <mergeCell ref="B256:E256"/>
    <mergeCell ref="B257:C257"/>
    <mergeCell ref="B258:C258"/>
    <mergeCell ref="A261:D261"/>
    <mergeCell ref="E261:H261"/>
    <mergeCell ref="I261:K261"/>
    <mergeCell ref="A262:D262"/>
    <mergeCell ref="E262:G262"/>
    <mergeCell ref="I262:K262"/>
    <mergeCell ref="A263:D263"/>
    <mergeCell ref="E263:G263"/>
    <mergeCell ref="I263:K263"/>
    <mergeCell ref="A264:D264"/>
    <mergeCell ref="E264:G264"/>
    <mergeCell ref="I264:K264"/>
    <mergeCell ref="A265:D265"/>
    <mergeCell ref="E265:G265"/>
    <mergeCell ref="I265:K265"/>
    <mergeCell ref="A269:D269"/>
    <mergeCell ref="E269:J269"/>
    <mergeCell ref="E270:J270"/>
    <mergeCell ref="A278:K278"/>
    <mergeCell ref="B282:K282"/>
    <mergeCell ref="A285:B285"/>
    <mergeCell ref="A271:D271"/>
    <mergeCell ref="E271:J271"/>
    <mergeCell ref="B288:K288"/>
    <mergeCell ref="A289:A290"/>
    <mergeCell ref="B289:K289"/>
    <mergeCell ref="B290:K290"/>
    <mergeCell ref="B291:K291"/>
    <mergeCell ref="B294:K294"/>
    <mergeCell ref="B295:E295"/>
    <mergeCell ref="B296:C296"/>
    <mergeCell ref="B297:C297"/>
    <mergeCell ref="A300:D300"/>
    <mergeCell ref="E300:H300"/>
    <mergeCell ref="I300:K300"/>
    <mergeCell ref="A301:D301"/>
    <mergeCell ref="E301:G301"/>
    <mergeCell ref="I301:K301"/>
    <mergeCell ref="A302:D302"/>
    <mergeCell ref="E302:G302"/>
    <mergeCell ref="I302:K302"/>
    <mergeCell ref="A303:D303"/>
    <mergeCell ref="E303:G303"/>
    <mergeCell ref="I303:K303"/>
    <mergeCell ref="A304:D304"/>
    <mergeCell ref="E304:G304"/>
    <mergeCell ref="I304:K304"/>
    <mergeCell ref="A308:D308"/>
    <mergeCell ref="E308:J308"/>
    <mergeCell ref="E309:J309"/>
    <mergeCell ref="A317:K317"/>
    <mergeCell ref="B321:K321"/>
    <mergeCell ref="A324:B324"/>
    <mergeCell ref="A310:D310"/>
    <mergeCell ref="E310:J310"/>
    <mergeCell ref="B327:K327"/>
    <mergeCell ref="A328:A329"/>
    <mergeCell ref="B328:K328"/>
    <mergeCell ref="B329:K329"/>
    <mergeCell ref="B330:K330"/>
    <mergeCell ref="B333:K333"/>
    <mergeCell ref="B334:E334"/>
    <mergeCell ref="B335:C335"/>
    <mergeCell ref="B336:C336"/>
    <mergeCell ref="A339:D339"/>
    <mergeCell ref="E339:H339"/>
    <mergeCell ref="I339:K339"/>
    <mergeCell ref="A340:D340"/>
    <mergeCell ref="E340:G340"/>
    <mergeCell ref="I340:K340"/>
    <mergeCell ref="A341:D341"/>
    <mergeCell ref="E341:G341"/>
    <mergeCell ref="I341:K341"/>
    <mergeCell ref="A342:D342"/>
    <mergeCell ref="E342:G342"/>
    <mergeCell ref="I342:K342"/>
    <mergeCell ref="A343:D343"/>
    <mergeCell ref="E343:G343"/>
    <mergeCell ref="I343:K343"/>
    <mergeCell ref="A347:D347"/>
    <mergeCell ref="E347:J347"/>
    <mergeCell ref="E348:J348"/>
    <mergeCell ref="A356:K356"/>
    <mergeCell ref="B360:K360"/>
    <mergeCell ref="A363:B363"/>
    <mergeCell ref="A349:D349"/>
    <mergeCell ref="E349:J349"/>
    <mergeCell ref="B366:K366"/>
    <mergeCell ref="A367:A368"/>
    <mergeCell ref="B367:K367"/>
    <mergeCell ref="B368:K368"/>
    <mergeCell ref="B369:K369"/>
    <mergeCell ref="B372:K372"/>
    <mergeCell ref="B373:E373"/>
    <mergeCell ref="B374:C374"/>
    <mergeCell ref="B375:C375"/>
    <mergeCell ref="A378:D378"/>
    <mergeCell ref="E378:H378"/>
    <mergeCell ref="I378:K378"/>
    <mergeCell ref="A382:D382"/>
    <mergeCell ref="E382:G382"/>
    <mergeCell ref="I382:K382"/>
    <mergeCell ref="A379:D379"/>
    <mergeCell ref="E379:G379"/>
    <mergeCell ref="I379:K379"/>
    <mergeCell ref="A380:D380"/>
    <mergeCell ref="E380:G380"/>
    <mergeCell ref="I380:K380"/>
    <mergeCell ref="A388:D388"/>
    <mergeCell ref="E388:J388"/>
    <mergeCell ref="A37:D37"/>
    <mergeCell ref="E37:J37"/>
    <mergeCell ref="A386:D386"/>
    <mergeCell ref="E386:J386"/>
    <mergeCell ref="E387:J387"/>
    <mergeCell ref="A381:D381"/>
    <mergeCell ref="E381:G381"/>
    <mergeCell ref="I381:K381"/>
  </mergeCells>
  <printOptions/>
  <pageMargins left="0.7086614173228347" right="0.5118110236220472" top="0.9448818897637796" bottom="0.7480314960629921" header="0.31496062992125984" footer="0.31496062992125984"/>
  <pageSetup horizontalDpi="600" verticalDpi="600" orientation="portrait" paperSize="9" scale="95" r:id="rId2"/>
  <rowBreaks count="9" manualBreakCount="9">
    <brk id="39" max="255" man="1"/>
    <brk id="78" max="255" man="1"/>
    <brk id="117" max="255" man="1"/>
    <brk id="156" max="255" man="1"/>
    <brk id="195" max="255" man="1"/>
    <brk id="234" max="255" man="1"/>
    <brk id="273" max="255" man="1"/>
    <brk id="312" max="255" man="1"/>
    <brk id="3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行政情報化推進課</cp:lastModifiedBy>
  <cp:lastPrinted>2014-12-26T07:16:47Z</cp:lastPrinted>
  <dcterms:created xsi:type="dcterms:W3CDTF">2013-09-26T00:33:29Z</dcterms:created>
  <dcterms:modified xsi:type="dcterms:W3CDTF">2014-12-26T07:42:22Z</dcterms:modified>
  <cp:category/>
  <cp:version/>
  <cp:contentType/>
  <cp:contentStatus/>
</cp:coreProperties>
</file>