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【01】総務係\庁舎管理\電力・ガス入札\電気\R8年度用\【01】高圧\HPアップ用\"/>
    </mc:Choice>
  </mc:AlternateContent>
  <bookViews>
    <workbookView xWindow="-23" yWindow="-23" windowWidth="20550" windowHeight="2760"/>
  </bookViews>
  <sheets>
    <sheet name="入札書（様式第6号）" sheetId="2" r:id="rId1"/>
    <sheet name="【高圧】入札金額計算書（施設Ａグループ）" sheetId="1" r:id="rId2"/>
    <sheet name="【高圧】入札金額計算書（施設Ｂグループ）" sheetId="7" r:id="rId3"/>
    <sheet name="【高圧】入札金額計算書（施設Cグループ）" sheetId="10" r:id="rId4"/>
    <sheet name="【高圧】入札金額計算書（施設Ｄグループ）" sheetId="12" r:id="rId5"/>
  </sheets>
  <calcPr calcId="162913"/>
</workbook>
</file>

<file path=xl/calcChain.xml><?xml version="1.0" encoding="utf-8"?>
<calcChain xmlns="http://schemas.openxmlformats.org/spreadsheetml/2006/main">
  <c r="J20" i="1" l="1"/>
  <c r="J22" i="10"/>
  <c r="J22" i="12"/>
  <c r="J20" i="7"/>
  <c r="K8" i="7"/>
  <c r="M8" i="7"/>
  <c r="K12" i="7"/>
  <c r="N12" i="7"/>
  <c r="M12" i="7"/>
  <c r="K13" i="7"/>
  <c r="M13" i="7"/>
  <c r="N13" i="7"/>
  <c r="P21" i="12"/>
  <c r="Q21" i="12"/>
  <c r="K21" i="12"/>
  <c r="M21" i="12" s="1"/>
  <c r="E21" i="12"/>
  <c r="G21" i="12" s="1"/>
  <c r="P20" i="12"/>
  <c r="Q20" i="12"/>
  <c r="K20" i="12"/>
  <c r="M20" i="12" s="1"/>
  <c r="N20" i="12" s="1"/>
  <c r="E20" i="12"/>
  <c r="G20" i="12" s="1"/>
  <c r="H20" i="12" s="1"/>
  <c r="P19" i="12"/>
  <c r="Q19" i="12"/>
  <c r="K19" i="12"/>
  <c r="N19" i="12" s="1"/>
  <c r="M19" i="12"/>
  <c r="E19" i="12"/>
  <c r="G19" i="12" s="1"/>
  <c r="P18" i="12"/>
  <c r="Q18" i="12"/>
  <c r="K18" i="12"/>
  <c r="M18" i="12" s="1"/>
  <c r="N18" i="12" s="1"/>
  <c r="E18" i="12"/>
  <c r="G18" i="12" s="1"/>
  <c r="H18" i="12" s="1"/>
  <c r="P17" i="12"/>
  <c r="Q17" i="12" s="1"/>
  <c r="K17" i="12"/>
  <c r="E17" i="12"/>
  <c r="P16" i="12"/>
  <c r="Q16" i="12" s="1"/>
  <c r="K16" i="12"/>
  <c r="E16" i="12"/>
  <c r="G16" i="12"/>
  <c r="H16" i="12"/>
  <c r="P15" i="12"/>
  <c r="Q15" i="12" s="1"/>
  <c r="K15" i="12"/>
  <c r="M15" i="12" s="1"/>
  <c r="E15" i="12"/>
  <c r="G15" i="12"/>
  <c r="H15" i="12"/>
  <c r="P14" i="12"/>
  <c r="Q14" i="12" s="1"/>
  <c r="K14" i="12"/>
  <c r="M14" i="12" s="1"/>
  <c r="E14" i="12"/>
  <c r="G14" i="12"/>
  <c r="H14" i="12"/>
  <c r="P13" i="12"/>
  <c r="Q13" i="12" s="1"/>
  <c r="K13" i="12"/>
  <c r="M13" i="12" s="1"/>
  <c r="E13" i="12"/>
  <c r="G13" i="12"/>
  <c r="H13" i="12"/>
  <c r="P12" i="12"/>
  <c r="Q12" i="12" s="1"/>
  <c r="K12" i="12"/>
  <c r="M12" i="12" s="1"/>
  <c r="E12" i="12"/>
  <c r="P11" i="12"/>
  <c r="Q11" i="12"/>
  <c r="K11" i="12"/>
  <c r="N11" i="12" s="1"/>
  <c r="E11" i="12"/>
  <c r="G11" i="12" s="1"/>
  <c r="P10" i="12"/>
  <c r="Q10" i="12" s="1"/>
  <c r="K10" i="12"/>
  <c r="E10" i="12"/>
  <c r="G10" i="12" s="1"/>
  <c r="E8" i="1"/>
  <c r="K8" i="1"/>
  <c r="M8" i="1" s="1"/>
  <c r="N8" i="1" s="1"/>
  <c r="E9" i="1"/>
  <c r="H9" i="1" s="1"/>
  <c r="K9" i="1"/>
  <c r="M9" i="1" s="1"/>
  <c r="N9" i="1" s="1"/>
  <c r="E10" i="1"/>
  <c r="G10" i="1" s="1"/>
  <c r="H10" i="1" s="1"/>
  <c r="K10" i="1"/>
  <c r="E11" i="1"/>
  <c r="G11" i="1" s="1"/>
  <c r="K11" i="1"/>
  <c r="M11" i="1" s="1"/>
  <c r="E12" i="1"/>
  <c r="G12" i="1"/>
  <c r="H12" i="1" s="1"/>
  <c r="K12" i="1"/>
  <c r="M12" i="1" s="1"/>
  <c r="N12" i="1" s="1"/>
  <c r="E13" i="1"/>
  <c r="G13" i="1" s="1"/>
  <c r="H13" i="1" s="1"/>
  <c r="K13" i="1"/>
  <c r="M13" i="1" s="1"/>
  <c r="E14" i="1"/>
  <c r="G14" i="1" s="1"/>
  <c r="H14" i="1" s="1"/>
  <c r="K14" i="1"/>
  <c r="E15" i="1"/>
  <c r="K15" i="1"/>
  <c r="M15" i="1" s="1"/>
  <c r="E16" i="1"/>
  <c r="G16" i="1" s="1"/>
  <c r="K16" i="1"/>
  <c r="N16" i="1" s="1"/>
  <c r="M16" i="1"/>
  <c r="E17" i="1"/>
  <c r="G17" i="1" s="1"/>
  <c r="H17" i="1" s="1"/>
  <c r="K17" i="1"/>
  <c r="E18" i="1"/>
  <c r="H18" i="1" s="1"/>
  <c r="K18" i="1"/>
  <c r="E19" i="1"/>
  <c r="H19" i="1" s="1"/>
  <c r="K19" i="1"/>
  <c r="M19" i="1" s="1"/>
  <c r="N19" i="1" s="1"/>
  <c r="E8" i="7"/>
  <c r="G8" i="7"/>
  <c r="E9" i="7"/>
  <c r="G9" i="7"/>
  <c r="H9" i="7"/>
  <c r="K9" i="7"/>
  <c r="N9" i="7"/>
  <c r="M9" i="7"/>
  <c r="E10" i="7"/>
  <c r="G10" i="7"/>
  <c r="H10" i="7"/>
  <c r="K10" i="7"/>
  <c r="M10" i="7"/>
  <c r="N10" i="7"/>
  <c r="E11" i="7"/>
  <c r="K11" i="7"/>
  <c r="M11" i="7"/>
  <c r="E12" i="7"/>
  <c r="G12" i="7"/>
  <c r="H12" i="7"/>
  <c r="E13" i="7"/>
  <c r="G13" i="7"/>
  <c r="E14" i="7"/>
  <c r="G14" i="7"/>
  <c r="K14" i="7"/>
  <c r="M14" i="7"/>
  <c r="N14" i="7"/>
  <c r="E15" i="7"/>
  <c r="G15" i="7"/>
  <c r="H15" i="7"/>
  <c r="K15" i="7"/>
  <c r="N15" i="7"/>
  <c r="M15" i="7"/>
  <c r="E16" i="7"/>
  <c r="K16" i="7"/>
  <c r="M16" i="7"/>
  <c r="E17" i="7"/>
  <c r="G17" i="7"/>
  <c r="K17" i="7"/>
  <c r="M17" i="7"/>
  <c r="N17" i="7"/>
  <c r="E18" i="7"/>
  <c r="G18" i="7"/>
  <c r="K18" i="7"/>
  <c r="M18" i="7"/>
  <c r="E19" i="7"/>
  <c r="G19" i="7"/>
  <c r="H19" i="7"/>
  <c r="K19" i="7"/>
  <c r="E10" i="10"/>
  <c r="G10" i="10"/>
  <c r="H10" i="10"/>
  <c r="K10" i="10"/>
  <c r="M10" i="10"/>
  <c r="N10" i="10"/>
  <c r="V10" i="10"/>
  <c r="P10" i="10"/>
  <c r="Q10" i="10"/>
  <c r="U10" i="10"/>
  <c r="E11" i="10"/>
  <c r="G11" i="10"/>
  <c r="H11" i="10"/>
  <c r="P11" i="10"/>
  <c r="Q11" i="10"/>
  <c r="U11" i="10"/>
  <c r="E12" i="10"/>
  <c r="G12" i="10"/>
  <c r="P12" i="10"/>
  <c r="Q12" i="10"/>
  <c r="U12" i="10"/>
  <c r="E13" i="10"/>
  <c r="G13" i="10"/>
  <c r="H13" i="10"/>
  <c r="P13" i="10"/>
  <c r="Q13" i="10"/>
  <c r="U13" i="10"/>
  <c r="E14" i="10"/>
  <c r="G14" i="10"/>
  <c r="H14" i="10"/>
  <c r="P14" i="10"/>
  <c r="Q14" i="10"/>
  <c r="U14" i="10"/>
  <c r="E15" i="10"/>
  <c r="P15" i="10"/>
  <c r="Q15" i="10"/>
  <c r="U15" i="10"/>
  <c r="E16" i="10"/>
  <c r="P16" i="10"/>
  <c r="Q16" i="10"/>
  <c r="U16" i="10"/>
  <c r="E17" i="10"/>
  <c r="G17" i="10"/>
  <c r="H17" i="10"/>
  <c r="P17" i="10"/>
  <c r="Q17" i="10"/>
  <c r="U17" i="10"/>
  <c r="E18" i="10"/>
  <c r="H18" i="10"/>
  <c r="G18" i="10"/>
  <c r="P18" i="10"/>
  <c r="Q18" i="10"/>
  <c r="U18" i="10"/>
  <c r="E19" i="10"/>
  <c r="K19" i="10"/>
  <c r="M19" i="10"/>
  <c r="P19" i="10"/>
  <c r="Q19" i="10"/>
  <c r="U19" i="10"/>
  <c r="E20" i="10"/>
  <c r="G20" i="10"/>
  <c r="H20" i="10"/>
  <c r="K20" i="10"/>
  <c r="M20" i="10"/>
  <c r="P20" i="10"/>
  <c r="Q20" i="10"/>
  <c r="U20" i="10"/>
  <c r="E21" i="10"/>
  <c r="H21" i="10"/>
  <c r="G21" i="10"/>
  <c r="K21" i="10"/>
  <c r="N21" i="10"/>
  <c r="V21" i="10"/>
  <c r="M21" i="10"/>
  <c r="P21" i="10"/>
  <c r="Q21" i="10"/>
  <c r="U21" i="10"/>
  <c r="K12" i="10"/>
  <c r="K11" i="10"/>
  <c r="M11" i="10"/>
  <c r="N11" i="10"/>
  <c r="V11" i="10"/>
  <c r="K13" i="10"/>
  <c r="M13" i="10"/>
  <c r="N13" i="10"/>
  <c r="V13" i="10"/>
  <c r="K14" i="10"/>
  <c r="K15" i="10"/>
  <c r="M15" i="10"/>
  <c r="K16" i="10"/>
  <c r="K17" i="10"/>
  <c r="N17" i="10"/>
  <c r="V17" i="10"/>
  <c r="M17" i="10"/>
  <c r="K18" i="10"/>
  <c r="G16" i="10"/>
  <c r="H16" i="10"/>
  <c r="G15" i="10"/>
  <c r="H15" i="10"/>
  <c r="H12" i="10"/>
  <c r="G19" i="10"/>
  <c r="H19" i="10"/>
  <c r="M14" i="1"/>
  <c r="N14" i="1" s="1"/>
  <c r="M18" i="10"/>
  <c r="N18" i="10"/>
  <c r="V18" i="10"/>
  <c r="M12" i="10"/>
  <c r="N12" i="10"/>
  <c r="V12" i="10"/>
  <c r="M11" i="12"/>
  <c r="G18" i="1"/>
  <c r="G15" i="1"/>
  <c r="H15" i="1" s="1"/>
  <c r="N20" i="10"/>
  <c r="V20" i="10"/>
  <c r="N19" i="10"/>
  <c r="V19" i="10"/>
  <c r="M16" i="10"/>
  <c r="N16" i="10"/>
  <c r="V16" i="10"/>
  <c r="N15" i="10"/>
  <c r="V15" i="10"/>
  <c r="M14" i="10"/>
  <c r="N14" i="10"/>
  <c r="V14" i="10"/>
  <c r="N16" i="7"/>
  <c r="M19" i="7"/>
  <c r="N19" i="7"/>
  <c r="O19" i="7"/>
  <c r="N18" i="7"/>
  <c r="O15" i="7"/>
  <c r="O12" i="7"/>
  <c r="N11" i="7"/>
  <c r="O10" i="7"/>
  <c r="O9" i="7"/>
  <c r="N8" i="7"/>
  <c r="H17" i="7"/>
  <c r="O17" i="7"/>
  <c r="H13" i="7"/>
  <c r="O13" i="7"/>
  <c r="G16" i="7"/>
  <c r="H16" i="7"/>
  <c r="O16" i="7"/>
  <c r="H14" i="7"/>
  <c r="O14" i="7"/>
  <c r="G11" i="7"/>
  <c r="H11" i="7"/>
  <c r="O11" i="7"/>
  <c r="H18" i="7"/>
  <c r="O18" i="7"/>
  <c r="H8" i="7"/>
  <c r="O8" i="7"/>
  <c r="G19" i="1"/>
  <c r="V22" i="10"/>
  <c r="O20" i="7"/>
  <c r="M16" i="12"/>
  <c r="N16" i="12" s="1"/>
  <c r="G12" i="12"/>
  <c r="H12" i="12"/>
  <c r="G9" i="1"/>
  <c r="G8" i="1"/>
  <c r="H8" i="1" s="1"/>
  <c r="N21" i="12" l="1"/>
  <c r="R20" i="12"/>
  <c r="R18" i="12"/>
  <c r="M17" i="12"/>
  <c r="N17" i="12" s="1"/>
  <c r="R16" i="12"/>
  <c r="N15" i="12"/>
  <c r="R15" i="12" s="1"/>
  <c r="N14" i="12"/>
  <c r="R14" i="12"/>
  <c r="N13" i="12"/>
  <c r="R13" i="12"/>
  <c r="N12" i="12"/>
  <c r="R12" i="12" s="1"/>
  <c r="M10" i="12"/>
  <c r="N10" i="12" s="1"/>
  <c r="G17" i="12"/>
  <c r="H17" i="12" s="1"/>
  <c r="H21" i="12"/>
  <c r="R21" i="12" s="1"/>
  <c r="H11" i="12"/>
  <c r="R11" i="12" s="1"/>
  <c r="H19" i="12"/>
  <c r="R19" i="12" s="1"/>
  <c r="H10" i="12"/>
  <c r="O19" i="1"/>
  <c r="N18" i="1"/>
  <c r="O18" i="1" s="1"/>
  <c r="M18" i="1"/>
  <c r="M17" i="1"/>
  <c r="N17" i="1" s="1"/>
  <c r="O17" i="1" s="1"/>
  <c r="N15" i="1"/>
  <c r="O15" i="1"/>
  <c r="O14" i="1"/>
  <c r="N13" i="1"/>
  <c r="O13" i="1" s="1"/>
  <c r="O12" i="1"/>
  <c r="N11" i="1"/>
  <c r="M10" i="1"/>
  <c r="N10" i="1" s="1"/>
  <c r="O10" i="1" s="1"/>
  <c r="O9" i="1"/>
  <c r="O8" i="1"/>
  <c r="H16" i="1"/>
  <c r="O16" i="1" s="1"/>
  <c r="H11" i="1"/>
  <c r="O11" i="1" s="1"/>
  <c r="R17" i="12" l="1"/>
  <c r="R10" i="12"/>
  <c r="O20" i="1"/>
  <c r="R22" i="12" l="1"/>
</calcChain>
</file>

<file path=xl/sharedStrings.xml><?xml version="1.0" encoding="utf-8"?>
<sst xmlns="http://schemas.openxmlformats.org/spreadsheetml/2006/main" count="239" uniqueCount="130">
  <si>
    <t>常時電力</t>
    <rPh sb="0" eb="2">
      <t>ジョウジ</t>
    </rPh>
    <rPh sb="2" eb="4">
      <t>デンリョク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</si>
  <si>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</si>
  <si>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</si>
  <si>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</si>
  <si>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</si>
  <si>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消費税を含む金額にて記載のこと</t>
    <rPh sb="0" eb="2">
      <t>ショウヒ</t>
    </rPh>
    <rPh sb="2" eb="3">
      <t>ゼイ</t>
    </rPh>
    <rPh sb="4" eb="5">
      <t>フク</t>
    </rPh>
    <rPh sb="6" eb="8">
      <t>キンガク</t>
    </rPh>
    <rPh sb="10" eb="12">
      <t>キサイ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</si>
  <si>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</si>
  <si>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</si>
  <si>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</si>
  <si>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</si>
  <si>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所在地</t>
    <rPh sb="0" eb="3">
      <t>ショザイチ</t>
    </rPh>
    <phoneticPr fontId="1"/>
  </si>
  <si>
    <t>会社名</t>
    <rPh sb="0" eb="2">
      <t>カイシャ</t>
    </rPh>
    <rPh sb="2" eb="3">
      <t>メイ</t>
    </rPh>
    <phoneticPr fontId="1"/>
  </si>
  <si>
    <t>印</t>
  </si>
  <si>
    <t>（提出先）茨木市長</t>
    <rPh sb="1" eb="4">
      <t>テイシュツサキ</t>
    </rPh>
    <rPh sb="5" eb="7">
      <t>イバラキ</t>
    </rPh>
    <rPh sb="7" eb="9">
      <t>シチョウ</t>
    </rPh>
    <phoneticPr fontId="1"/>
  </si>
  <si>
    <t>代表者　　　　　　　　　　　　　　　　　　　　　　　　　　　　　　　</t>
    <rPh sb="0" eb="3">
      <t>ダイヒョウシャ</t>
    </rPh>
    <phoneticPr fontId="1"/>
  </si>
  <si>
    <t>※注意事項
（１）金額は訂正しないこと。
（２）金額欄の記入後は必ず先頭に「￥」を記入すること。
（３）上記記載の金額と各施設グループの入札金額計算書の合計額を合わせた総合計額は、必ず一致させること。一致しない場合は、
　　無効とする。
（４）入札書には、必ず各施設グループの入札金額計算書を添付すること。添付が無い場合は、無効とする。</t>
    <rPh sb="1" eb="3">
      <t>チュウイ</t>
    </rPh>
    <rPh sb="3" eb="5">
      <t>ジコウ</t>
    </rPh>
    <rPh sb="9" eb="11">
      <t>キンガク</t>
    </rPh>
    <rPh sb="12" eb="14">
      <t>テイセイ</t>
    </rPh>
    <rPh sb="24" eb="26">
      <t>キンガク</t>
    </rPh>
    <rPh sb="26" eb="27">
      <t>ラン</t>
    </rPh>
    <rPh sb="28" eb="30">
      <t>キニュウ</t>
    </rPh>
    <rPh sb="30" eb="31">
      <t>ゴ</t>
    </rPh>
    <rPh sb="32" eb="33">
      <t>カナラ</t>
    </rPh>
    <rPh sb="34" eb="36">
      <t>セントウ</t>
    </rPh>
    <rPh sb="41" eb="43">
      <t>キニュウ</t>
    </rPh>
    <rPh sb="52" eb="54">
      <t>ジョウキ</t>
    </rPh>
    <rPh sb="54" eb="56">
      <t>キサイ</t>
    </rPh>
    <rPh sb="57" eb="59">
      <t>キンガク</t>
    </rPh>
    <rPh sb="76" eb="78">
      <t>ゴウケイ</t>
    </rPh>
    <rPh sb="90" eb="91">
      <t>カナラ</t>
    </rPh>
    <rPh sb="92" eb="94">
      <t>イッチ</t>
    </rPh>
    <rPh sb="100" eb="102">
      <t>イッチ</t>
    </rPh>
    <rPh sb="105" eb="107">
      <t>バアイ</t>
    </rPh>
    <rPh sb="112" eb="114">
      <t>ムコウ</t>
    </rPh>
    <rPh sb="122" eb="125">
      <t>ニュウサツショ</t>
    </rPh>
    <rPh sb="128" eb="129">
      <t>カナラ</t>
    </rPh>
    <rPh sb="146" eb="148">
      <t>テンプ</t>
    </rPh>
    <rPh sb="153" eb="155">
      <t>テンプ</t>
    </rPh>
    <rPh sb="156" eb="157">
      <t>ナ</t>
    </rPh>
    <rPh sb="158" eb="160">
      <t>バアイ</t>
    </rPh>
    <rPh sb="162" eb="164">
      <t>ムコウ</t>
    </rPh>
    <phoneticPr fontId="1"/>
  </si>
  <si>
    <t>注意事項</t>
    <rPh sb="0" eb="2">
      <t>チュウイ</t>
    </rPh>
    <rPh sb="2" eb="4">
      <t>ジコウ</t>
    </rPh>
    <phoneticPr fontId="1"/>
  </si>
  <si>
    <t>合計</t>
    <rPh sb="0" eb="2">
      <t>ゴウケイ</t>
    </rPh>
    <phoneticPr fontId="1"/>
  </si>
  <si>
    <t>※２　力率調整（c欄）については、力率の想定値100％とし、仕様書に示す基本料金の算定式に当てはめ、0.85とする。</t>
    <rPh sb="3" eb="5">
      <t>リキリツ</t>
    </rPh>
    <rPh sb="5" eb="7">
      <t>チョウセイ</t>
    </rPh>
    <rPh sb="9" eb="10">
      <t>ラン</t>
    </rPh>
    <rPh sb="17" eb="18">
      <t>チカラ</t>
    </rPh>
    <rPh sb="18" eb="19">
      <t>リツ</t>
    </rPh>
    <rPh sb="20" eb="22">
      <t>ソウテイ</t>
    </rPh>
    <rPh sb="22" eb="23">
      <t>アタイ</t>
    </rPh>
    <rPh sb="30" eb="33">
      <t>シヨウショ</t>
    </rPh>
    <rPh sb="34" eb="35">
      <t>シメ</t>
    </rPh>
    <rPh sb="36" eb="38">
      <t>キホン</t>
    </rPh>
    <rPh sb="38" eb="40">
      <t>リョウキン</t>
    </rPh>
    <rPh sb="41" eb="43">
      <t>サンテイ</t>
    </rPh>
    <rPh sb="43" eb="44">
      <t>シキ</t>
    </rPh>
    <rPh sb="45" eb="46">
      <t>ア</t>
    </rPh>
    <phoneticPr fontId="1"/>
  </si>
  <si>
    <t>契約電力合計
(kW)
ｂ</t>
    <rPh sb="0" eb="2">
      <t>ケイヤク</t>
    </rPh>
    <rPh sb="2" eb="4">
      <t>デンリョク</t>
    </rPh>
    <rPh sb="4" eb="6">
      <t>ゴウケイ</t>
    </rPh>
    <phoneticPr fontId="1"/>
  </si>
  <si>
    <t>基本料金
(円)
※掛け放し
d(=a×b×c)</t>
    <rPh sb="0" eb="2">
      <t>キホン</t>
    </rPh>
    <rPh sb="2" eb="4">
      <t>リョウキン</t>
    </rPh>
    <rPh sb="6" eb="7">
      <t>エン</t>
    </rPh>
    <rPh sb="10" eb="11">
      <t>カ</t>
    </rPh>
    <rPh sb="12" eb="13">
      <t>パナ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</si>
  <si>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</si>
  <si>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入札単価
（消費税及び地方消費税額を含む）
(円／kw)
a</t>
    <rPh sb="0" eb="2">
      <t>ニュウサツ</t>
    </rPh>
    <rPh sb="2" eb="4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rPh sb="23" eb="24">
      <t>エン</t>
    </rPh>
    <phoneticPr fontId="1"/>
  </si>
  <si>
    <t>基本料金
(円)
※掛け放し</t>
    <rPh sb="0" eb="2">
      <t>キホン</t>
    </rPh>
    <rPh sb="2" eb="4">
      <t>リョウキン</t>
    </rPh>
    <rPh sb="6" eb="7">
      <t>エン</t>
    </rPh>
    <rPh sb="10" eb="11">
      <t>カ</t>
    </rPh>
    <rPh sb="12" eb="13">
      <t>パナ</t>
    </rPh>
    <phoneticPr fontId="1"/>
  </si>
  <si>
    <t>予定使用
電力量合計
(kWh)</t>
    <rPh sb="0" eb="2">
      <t>ヨテイ</t>
    </rPh>
    <rPh sb="2" eb="4">
      <t>シヨウ</t>
    </rPh>
    <rPh sb="5" eb="7">
      <t>デンリョク</t>
    </rPh>
    <rPh sb="7" eb="8">
      <t>リョウ</t>
    </rPh>
    <rPh sb="8" eb="10">
      <t>ゴウケイ</t>
    </rPh>
    <phoneticPr fontId="1"/>
  </si>
  <si>
    <t>電力量料金
(円)
※掛け放し</t>
    <rPh sb="0" eb="2">
      <t>デンリョク</t>
    </rPh>
    <rPh sb="2" eb="3">
      <t>リョウ</t>
    </rPh>
    <rPh sb="3" eb="5">
      <t>リョウキン</t>
    </rPh>
    <rPh sb="7" eb="8">
      <t>エン</t>
    </rPh>
    <rPh sb="11" eb="12">
      <t>カ</t>
    </rPh>
    <rPh sb="13" eb="14">
      <t>パナ</t>
    </rPh>
    <phoneticPr fontId="1"/>
  </si>
  <si>
    <t>合計金額
(円)
※各月単位で小数点以下切り捨て</t>
    <rPh sb="0" eb="2">
      <t>ゴウケイ</t>
    </rPh>
    <rPh sb="2" eb="4">
      <t>キンガク</t>
    </rPh>
    <rPh sb="6" eb="7">
      <t>エン</t>
    </rPh>
    <rPh sb="10" eb="11">
      <t>カク</t>
    </rPh>
    <rPh sb="11" eb="12">
      <t>ツキ</t>
    </rPh>
    <rPh sb="12" eb="14">
      <t>タンイ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"/>
  </si>
  <si>
    <t>契約電力
(kw)</t>
    <rPh sb="0" eb="2">
      <t>ケイヤク</t>
    </rPh>
    <rPh sb="2" eb="4">
      <t>デンリョク</t>
    </rPh>
    <phoneticPr fontId="1"/>
  </si>
  <si>
    <t>予定
力率
調整</t>
    <rPh sb="0" eb="2">
      <t>ヨテイ</t>
    </rPh>
    <rPh sb="3" eb="5">
      <t>リキリツ</t>
    </rPh>
    <rPh sb="6" eb="8">
      <t>チョウセイ</t>
    </rPh>
    <phoneticPr fontId="1"/>
  </si>
  <si>
    <t>予定
力率
調整
c</t>
    <rPh sb="0" eb="2">
      <t>ヨテイ</t>
    </rPh>
    <rPh sb="3" eb="5">
      <t>リキリツ</t>
    </rPh>
    <rPh sb="6" eb="8">
      <t>チョウセイ</t>
    </rPh>
    <phoneticPr fontId="1"/>
  </si>
  <si>
    <t>施設Ａグループ入札金額計算書</t>
    <rPh sb="0" eb="2">
      <t>シセツ</t>
    </rPh>
    <rPh sb="7" eb="9">
      <t>ニュウサツ</t>
    </rPh>
    <rPh sb="9" eb="11">
      <t>キンガク</t>
    </rPh>
    <rPh sb="11" eb="14">
      <t>ケイサンショ</t>
    </rPh>
    <phoneticPr fontId="1"/>
  </si>
  <si>
    <t>施設Ｂグループ入札金額計算書</t>
    <rPh sb="0" eb="2">
      <t>シセツ</t>
    </rPh>
    <rPh sb="7" eb="9">
      <t>ニュウサツ</t>
    </rPh>
    <rPh sb="9" eb="11">
      <t>キンガク</t>
    </rPh>
    <rPh sb="11" eb="14">
      <t>ケイサンショ</t>
    </rPh>
    <phoneticPr fontId="1"/>
  </si>
  <si>
    <t>施設Ｃグループ入札金額計算書</t>
    <rPh sb="0" eb="2">
      <t>シセツ</t>
    </rPh>
    <rPh sb="7" eb="9">
      <t>ニュウサツ</t>
    </rPh>
    <rPh sb="9" eb="11">
      <t>キンガク</t>
    </rPh>
    <rPh sb="11" eb="14">
      <t>ケイサンショ</t>
    </rPh>
    <phoneticPr fontId="1"/>
  </si>
  <si>
    <t>…①</t>
    <phoneticPr fontId="1"/>
  </si>
  <si>
    <t>…①</t>
    <phoneticPr fontId="1"/>
  </si>
  <si>
    <t>入　札　書</t>
    <rPh sb="0" eb="1">
      <t>イリ</t>
    </rPh>
    <rPh sb="2" eb="3">
      <t>サツ</t>
    </rPh>
    <rPh sb="4" eb="5">
      <t>ショ</t>
    </rPh>
    <phoneticPr fontId="1"/>
  </si>
  <si>
    <t>入札金額</t>
    <rPh sb="0" eb="2">
      <t>ニュウサツ</t>
    </rPh>
    <rPh sb="2" eb="4">
      <t>キンガク</t>
    </rPh>
    <phoneticPr fontId="1"/>
  </si>
  <si>
    <t>入札単価
(消費税及び地方消費税額を含む)
(円／kWh)
h</t>
    <rPh sb="0" eb="2">
      <t>ニュウサツ</t>
    </rPh>
    <rPh sb="2" eb="4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rPh sb="23" eb="24">
      <t>エン</t>
    </rPh>
    <phoneticPr fontId="1"/>
  </si>
  <si>
    <t>予定使用
電力量合計
(kWh)
i</t>
    <rPh sb="0" eb="2">
      <t>ヨテイ</t>
    </rPh>
    <rPh sb="2" eb="4">
      <t>シヨウ</t>
    </rPh>
    <rPh sb="5" eb="7">
      <t>デンリョク</t>
    </rPh>
    <rPh sb="7" eb="8">
      <t>リョウ</t>
    </rPh>
    <rPh sb="8" eb="10">
      <t>ゴウケイ</t>
    </rPh>
    <phoneticPr fontId="1"/>
  </si>
  <si>
    <t>電力量料金
(円)
※掛け放し
j(=h×i)</t>
    <rPh sb="0" eb="2">
      <t>デンリョク</t>
    </rPh>
    <rPh sb="2" eb="3">
      <t>リョウ</t>
    </rPh>
    <rPh sb="3" eb="5">
      <t>リョウキン</t>
    </rPh>
    <rPh sb="7" eb="8">
      <t>エン</t>
    </rPh>
    <rPh sb="11" eb="12">
      <t>カ</t>
    </rPh>
    <rPh sb="13" eb="14">
      <t>パナ</t>
    </rPh>
    <phoneticPr fontId="1"/>
  </si>
  <si>
    <t xml:space="preserve">
割引率
（％）
k</t>
    <rPh sb="1" eb="3">
      <t>ワリビキ</t>
    </rPh>
    <rPh sb="3" eb="4">
      <t>リツ</t>
    </rPh>
    <phoneticPr fontId="5"/>
  </si>
  <si>
    <t xml:space="preserve">
特　約
（割引額）
l(=j×k)</t>
    <rPh sb="1" eb="2">
      <t>トク</t>
    </rPh>
    <rPh sb="3" eb="4">
      <t>ヤク</t>
    </rPh>
    <rPh sb="6" eb="9">
      <t>ワリビキガク</t>
    </rPh>
    <phoneticPr fontId="5"/>
  </si>
  <si>
    <t xml:space="preserve">
割引率
（％）
e</t>
    <rPh sb="1" eb="3">
      <t>ワリビキ</t>
    </rPh>
    <rPh sb="3" eb="4">
      <t>リツ</t>
    </rPh>
    <phoneticPr fontId="5"/>
  </si>
  <si>
    <t xml:space="preserve">
特　約
（割引額）
f(=d×e)</t>
    <rPh sb="1" eb="2">
      <t>トク</t>
    </rPh>
    <rPh sb="3" eb="4">
      <t>ヤク</t>
    </rPh>
    <rPh sb="6" eb="9">
      <t>ワリビキガク</t>
    </rPh>
    <phoneticPr fontId="5"/>
  </si>
  <si>
    <t xml:space="preserve">
割引後
基本料金
g(=d-f)</t>
    <rPh sb="1" eb="3">
      <t>ワリビキ</t>
    </rPh>
    <rPh sb="3" eb="4">
      <t>ゴ</t>
    </rPh>
    <rPh sb="5" eb="7">
      <t>キホン</t>
    </rPh>
    <rPh sb="7" eb="9">
      <t>リョウキン</t>
    </rPh>
    <phoneticPr fontId="5"/>
  </si>
  <si>
    <t xml:space="preserve">
割引後
基本料金
m(=j-l)</t>
    <rPh sb="1" eb="3">
      <t>ワリビキ</t>
    </rPh>
    <rPh sb="3" eb="4">
      <t>ゴ</t>
    </rPh>
    <rPh sb="5" eb="7">
      <t>キホン</t>
    </rPh>
    <rPh sb="7" eb="9">
      <t>リョウキン</t>
    </rPh>
    <phoneticPr fontId="5"/>
  </si>
  <si>
    <t>合計金額
(円)
※各月単位で小数点以下切り捨て
n(=g+m)</t>
    <rPh sb="0" eb="2">
      <t>ゴウケイ</t>
    </rPh>
    <rPh sb="2" eb="4">
      <t>キンガク</t>
    </rPh>
    <rPh sb="6" eb="7">
      <t>エン</t>
    </rPh>
    <rPh sb="10" eb="11">
      <t>カク</t>
    </rPh>
    <rPh sb="11" eb="12">
      <t>ツキ</t>
    </rPh>
    <rPh sb="12" eb="14">
      <t>タンイ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"/>
  </si>
  <si>
    <t>※１　基本料金入札単価（a欄）及び電力量料金単価（h欄）は、小数点以下第２位まで記入可。</t>
    <rPh sb="3" eb="5">
      <t>キホン</t>
    </rPh>
    <rPh sb="5" eb="7">
      <t>リョウキン</t>
    </rPh>
    <rPh sb="7" eb="9">
      <t>ニュウサツ</t>
    </rPh>
    <rPh sb="9" eb="11">
      <t>タンカ</t>
    </rPh>
    <rPh sb="13" eb="14">
      <t>ラン</t>
    </rPh>
    <rPh sb="15" eb="16">
      <t>オヨ</t>
    </rPh>
    <rPh sb="17" eb="19">
      <t>デンリョク</t>
    </rPh>
    <rPh sb="19" eb="20">
      <t>リョウ</t>
    </rPh>
    <rPh sb="20" eb="22">
      <t>リョウキン</t>
    </rPh>
    <rPh sb="22" eb="24">
      <t>タンカ</t>
    </rPh>
    <rPh sb="26" eb="27">
      <t>ラン</t>
    </rPh>
    <rPh sb="30" eb="33">
      <t>ショウスウテン</t>
    </rPh>
    <rPh sb="33" eb="35">
      <t>イカ</t>
    </rPh>
    <rPh sb="35" eb="36">
      <t>ダイ</t>
    </rPh>
    <rPh sb="37" eb="38">
      <t>イ</t>
    </rPh>
    <rPh sb="40" eb="42">
      <t>キニュウ</t>
    </rPh>
    <rPh sb="42" eb="43">
      <t>カ</t>
    </rPh>
    <phoneticPr fontId="1"/>
  </si>
  <si>
    <t xml:space="preserve">
特　約
（割引額）
※掛け放し
l(=j×k)</t>
    <rPh sb="1" eb="2">
      <t>トク</t>
    </rPh>
    <rPh sb="3" eb="4">
      <t>ヤク</t>
    </rPh>
    <rPh sb="6" eb="9">
      <t>ワリビキガク</t>
    </rPh>
    <phoneticPr fontId="5"/>
  </si>
  <si>
    <t xml:space="preserve">
基本料金
(円)
※掛け放し
d(=a×b×c)</t>
    <rPh sb="1" eb="3">
      <t>キホン</t>
    </rPh>
    <rPh sb="3" eb="5">
      <t>リョウキン</t>
    </rPh>
    <rPh sb="7" eb="8">
      <t>エン</t>
    </rPh>
    <rPh sb="11" eb="12">
      <t>カ</t>
    </rPh>
    <rPh sb="13" eb="14">
      <t>パナ</t>
    </rPh>
    <phoneticPr fontId="1"/>
  </si>
  <si>
    <t>※４　合計（n欄）は、各月毎で計算した額を小数点以下は切り捨て、①（合計（n欄)の合計）はその合計とする。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7" eb="28">
      <t>キ</t>
    </rPh>
    <rPh sb="29" eb="30">
      <t>ス</t>
    </rPh>
    <rPh sb="34" eb="36">
      <t>ゴウケイ</t>
    </rPh>
    <rPh sb="38" eb="39">
      <t>ラン</t>
    </rPh>
    <rPh sb="41" eb="43">
      <t>ゴウケイ</t>
    </rPh>
    <rPh sb="47" eb="49">
      <t>ゴウケイ</t>
    </rPh>
    <phoneticPr fontId="1"/>
  </si>
  <si>
    <t>常　時　電　力</t>
    <rPh sb="0" eb="1">
      <t>ツネ</t>
    </rPh>
    <rPh sb="2" eb="3">
      <t>ジ</t>
    </rPh>
    <rPh sb="4" eb="5">
      <t>デン</t>
    </rPh>
    <rPh sb="6" eb="7">
      <t>チカラ</t>
    </rPh>
    <phoneticPr fontId="1"/>
  </si>
  <si>
    <t>予備電力（予備線）</t>
    <rPh sb="0" eb="2">
      <t>ヨビ</t>
    </rPh>
    <rPh sb="2" eb="4">
      <t>デンリョク</t>
    </rPh>
    <rPh sb="5" eb="7">
      <t>ヨビ</t>
    </rPh>
    <rPh sb="7" eb="8">
      <t>セン</t>
    </rPh>
    <phoneticPr fontId="6"/>
  </si>
  <si>
    <t>自家発補給電力</t>
    <rPh sb="0" eb="2">
      <t>ジカ</t>
    </rPh>
    <rPh sb="2" eb="3">
      <t>ハツ</t>
    </rPh>
    <rPh sb="3" eb="5">
      <t>ホキュウ</t>
    </rPh>
    <rPh sb="5" eb="7">
      <t>デンリョク</t>
    </rPh>
    <phoneticPr fontId="6"/>
  </si>
  <si>
    <t>基本料金</t>
    <rPh sb="0" eb="2">
      <t>キホン</t>
    </rPh>
    <rPh sb="2" eb="4">
      <t>リョウキン</t>
    </rPh>
    <phoneticPr fontId="6"/>
  </si>
  <si>
    <t>入札単価
(円／kw)</t>
    <rPh sb="0" eb="2">
      <t>ニュウサツ</t>
    </rPh>
    <rPh sb="2" eb="4">
      <t>タンカ</t>
    </rPh>
    <rPh sb="6" eb="7">
      <t>エン</t>
    </rPh>
    <phoneticPr fontId="1"/>
  </si>
  <si>
    <t>割引率
（％）</t>
    <rPh sb="0" eb="2">
      <t>ワリビキ</t>
    </rPh>
    <rPh sb="2" eb="3">
      <t>リツ</t>
    </rPh>
    <phoneticPr fontId="6"/>
  </si>
  <si>
    <t>特　約
（割引額）</t>
    <rPh sb="0" eb="1">
      <t>トク</t>
    </rPh>
    <rPh sb="2" eb="3">
      <t>ヤク</t>
    </rPh>
    <rPh sb="5" eb="8">
      <t>ワリビキガク</t>
    </rPh>
    <phoneticPr fontId="6"/>
  </si>
  <si>
    <t>割引後
基本料金</t>
    <rPh sb="0" eb="2">
      <t>ワリビキ</t>
    </rPh>
    <rPh sb="2" eb="3">
      <t>ゴ</t>
    </rPh>
    <rPh sb="4" eb="6">
      <t>キホン</t>
    </rPh>
    <rPh sb="6" eb="8">
      <t>リョウキン</t>
    </rPh>
    <phoneticPr fontId="6"/>
  </si>
  <si>
    <t>入札単価
(円／kWh)</t>
    <rPh sb="0" eb="2">
      <t>ニュウサツ</t>
    </rPh>
    <rPh sb="2" eb="4">
      <t>タンカ</t>
    </rPh>
    <rPh sb="6" eb="7">
      <t>エン</t>
    </rPh>
    <phoneticPr fontId="1"/>
  </si>
  <si>
    <t>割引後
電力量料金</t>
    <rPh sb="0" eb="2">
      <t>ワリビキ</t>
    </rPh>
    <rPh sb="2" eb="3">
      <t>ゴ</t>
    </rPh>
    <rPh sb="4" eb="6">
      <t>デンリョク</t>
    </rPh>
    <rPh sb="6" eb="7">
      <t>リョウ</t>
    </rPh>
    <rPh sb="7" eb="9">
      <t>リョウキン</t>
    </rPh>
    <phoneticPr fontId="6"/>
  </si>
  <si>
    <t>（消費税及び地方消費税を含む)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6"/>
  </si>
  <si>
    <t xml:space="preserve">  b</t>
    <phoneticPr fontId="1"/>
  </si>
  <si>
    <t>c</t>
    <phoneticPr fontId="1"/>
  </si>
  <si>
    <t>e(=a×b×c)</t>
    <phoneticPr fontId="1"/>
  </si>
  <si>
    <t>i</t>
    <phoneticPr fontId="1"/>
  </si>
  <si>
    <t>j(=h×i)</t>
    <phoneticPr fontId="1"/>
  </si>
  <si>
    <t>o</t>
    <phoneticPr fontId="6"/>
  </si>
  <si>
    <t>(使用時は100%とする)</t>
    <rPh sb="1" eb="3">
      <t>シヨウ</t>
    </rPh>
    <rPh sb="3" eb="4">
      <t>ジ</t>
    </rPh>
    <phoneticPr fontId="6"/>
  </si>
  <si>
    <t>u(g+m+p+t)</t>
    <phoneticPr fontId="1"/>
  </si>
  <si>
    <t>a</t>
    <phoneticPr fontId="6"/>
  </si>
  <si>
    <t>d</t>
    <phoneticPr fontId="6"/>
  </si>
  <si>
    <t>f(=e×d)</t>
    <phoneticPr fontId="6"/>
  </si>
  <si>
    <t>g(=e-f)</t>
    <phoneticPr fontId="6"/>
  </si>
  <si>
    <t>h</t>
    <phoneticPr fontId="1"/>
  </si>
  <si>
    <t>k</t>
    <phoneticPr fontId="6"/>
  </si>
  <si>
    <t>l(=j×k)</t>
    <phoneticPr fontId="6"/>
  </si>
  <si>
    <t>m(=j-l)</t>
    <phoneticPr fontId="6"/>
  </si>
  <si>
    <t>n</t>
    <phoneticPr fontId="6"/>
  </si>
  <si>
    <t>p(=n×o)</t>
    <phoneticPr fontId="6"/>
  </si>
  <si>
    <t>q</t>
    <phoneticPr fontId="6"/>
  </si>
  <si>
    <t>r</t>
    <phoneticPr fontId="6"/>
  </si>
  <si>
    <t>s</t>
    <phoneticPr fontId="6"/>
  </si>
  <si>
    <t>t(=q×r×s)</t>
    <phoneticPr fontId="6"/>
  </si>
  <si>
    <t>…①</t>
    <phoneticPr fontId="1"/>
  </si>
  <si>
    <t>※６　予備電力の従量単価は常時電力の従量単価と同一とする。</t>
    <rPh sb="3" eb="5">
      <t>ヨビ</t>
    </rPh>
    <rPh sb="5" eb="7">
      <t>デンリョク</t>
    </rPh>
    <rPh sb="8" eb="10">
      <t>ジュウリョウ</t>
    </rPh>
    <rPh sb="10" eb="12">
      <t>タンカ</t>
    </rPh>
    <rPh sb="13" eb="15">
      <t>ジョウジ</t>
    </rPh>
    <rPh sb="15" eb="17">
      <t>デンリョク</t>
    </rPh>
    <rPh sb="18" eb="20">
      <t>ジュウリョウ</t>
    </rPh>
    <rPh sb="20" eb="22">
      <t>タンカ</t>
    </rPh>
    <rPh sb="23" eb="25">
      <t>ドウイツ</t>
    </rPh>
    <phoneticPr fontId="1"/>
  </si>
  <si>
    <r>
      <t>自家発
補給</t>
    </r>
    <r>
      <rPr>
        <sz val="8"/>
        <color indexed="8"/>
        <rFont val="ＭＳ 明朝"/>
        <family val="1"/>
        <charset val="128"/>
      </rPr>
      <t xml:space="preserve">
(不使用時)</t>
    </r>
    <rPh sb="0" eb="2">
      <t>ジカ</t>
    </rPh>
    <rPh sb="2" eb="3">
      <t>ハツ</t>
    </rPh>
    <rPh sb="4" eb="6">
      <t>ホキュウ</t>
    </rPh>
    <rPh sb="8" eb="11">
      <t>フシヨウ</t>
    </rPh>
    <rPh sb="11" eb="12">
      <t>ジ</t>
    </rPh>
    <phoneticPr fontId="6"/>
  </si>
  <si>
    <t xml:space="preserve">
割引後
電力量料金
m(=j-l)</t>
    <rPh sb="1" eb="3">
      <t>ワリビキ</t>
    </rPh>
    <rPh sb="3" eb="4">
      <t>ゴ</t>
    </rPh>
    <rPh sb="5" eb="7">
      <t>デンリョク</t>
    </rPh>
    <rPh sb="7" eb="8">
      <t>リョウ</t>
    </rPh>
    <rPh sb="8" eb="10">
      <t>リョウキン</t>
    </rPh>
    <phoneticPr fontId="5"/>
  </si>
  <si>
    <t>※３　基本料金（d欄）、特約割引額（f欄・l欄）及び電力量料金（j欄）は、計算後、掛け放しとする。</t>
    <rPh sb="3" eb="5">
      <t>キホン</t>
    </rPh>
    <rPh sb="5" eb="7">
      <t>リョウキン</t>
    </rPh>
    <rPh sb="9" eb="10">
      <t>ラン</t>
    </rPh>
    <rPh sb="12" eb="14">
      <t>トクヤク</t>
    </rPh>
    <rPh sb="14" eb="17">
      <t>ワリビキガク</t>
    </rPh>
    <rPh sb="22" eb="23">
      <t>ラン</t>
    </rPh>
    <rPh sb="24" eb="25">
      <t>オヨ</t>
    </rPh>
    <rPh sb="26" eb="28">
      <t>デンリョク</t>
    </rPh>
    <rPh sb="28" eb="29">
      <t>リョウ</t>
    </rPh>
    <rPh sb="29" eb="31">
      <t>リョウキン</t>
    </rPh>
    <rPh sb="33" eb="34">
      <t>ラン</t>
    </rPh>
    <rPh sb="37" eb="39">
      <t>ケイサン</t>
    </rPh>
    <rPh sb="39" eb="40">
      <t>ゴ</t>
    </rPh>
    <rPh sb="41" eb="42">
      <t>カ</t>
    </rPh>
    <rPh sb="43" eb="44">
      <t>ハナ</t>
    </rPh>
    <phoneticPr fontId="1"/>
  </si>
  <si>
    <t>※１　基本料金入札単価（a欄、n欄、q欄）及び電力量料金単価（h欄）は、小数点以下第２位まで記入可。</t>
    <rPh sb="3" eb="5">
      <t>キホン</t>
    </rPh>
    <rPh sb="5" eb="7">
      <t>リョウキン</t>
    </rPh>
    <rPh sb="7" eb="9">
      <t>ニュウサツ</t>
    </rPh>
    <rPh sb="9" eb="11">
      <t>タンカ</t>
    </rPh>
    <rPh sb="13" eb="14">
      <t>ラン</t>
    </rPh>
    <rPh sb="16" eb="17">
      <t>ラン</t>
    </rPh>
    <rPh sb="19" eb="20">
      <t>ラン</t>
    </rPh>
    <rPh sb="21" eb="22">
      <t>オヨ</t>
    </rPh>
    <rPh sb="23" eb="25">
      <t>デンリョク</t>
    </rPh>
    <rPh sb="25" eb="26">
      <t>リョウ</t>
    </rPh>
    <rPh sb="26" eb="28">
      <t>リョウキン</t>
    </rPh>
    <rPh sb="28" eb="30">
      <t>タンカ</t>
    </rPh>
    <rPh sb="32" eb="33">
      <t>ラン</t>
    </rPh>
    <rPh sb="36" eb="39">
      <t>ショウスウテン</t>
    </rPh>
    <rPh sb="39" eb="41">
      <t>イカ</t>
    </rPh>
    <rPh sb="41" eb="42">
      <t>ダイ</t>
    </rPh>
    <rPh sb="43" eb="44">
      <t>イ</t>
    </rPh>
    <rPh sb="46" eb="48">
      <t>キニュウ</t>
    </rPh>
    <rPh sb="48" eb="49">
      <t>カ</t>
    </rPh>
    <phoneticPr fontId="1"/>
  </si>
  <si>
    <t>※３　基本料金（e欄、p欄、t欄）及び電力量料金（j欄）は、計算後、掛け放しとする。</t>
    <rPh sb="3" eb="5">
      <t>キホン</t>
    </rPh>
    <rPh sb="5" eb="7">
      <t>リョウキン</t>
    </rPh>
    <rPh sb="9" eb="10">
      <t>ラン</t>
    </rPh>
    <rPh sb="17" eb="18">
      <t>オヨ</t>
    </rPh>
    <rPh sb="19" eb="21">
      <t>デンリョク</t>
    </rPh>
    <rPh sb="21" eb="22">
      <t>リョウ</t>
    </rPh>
    <rPh sb="22" eb="24">
      <t>リョウキン</t>
    </rPh>
    <rPh sb="26" eb="27">
      <t>ラン</t>
    </rPh>
    <rPh sb="30" eb="32">
      <t>ケイサン</t>
    </rPh>
    <rPh sb="32" eb="33">
      <t>ゴ</t>
    </rPh>
    <rPh sb="34" eb="35">
      <t>カ</t>
    </rPh>
    <rPh sb="36" eb="37">
      <t>ハナ</t>
    </rPh>
    <phoneticPr fontId="1"/>
  </si>
  <si>
    <t>※４　合計（u欄）は、各月毎で計算した額を小数点以下は切り捨て、①欄は、各合計（u欄)の総合計とする。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7" eb="28">
      <t>キ</t>
    </rPh>
    <rPh sb="29" eb="30">
      <t>ス</t>
    </rPh>
    <rPh sb="33" eb="34">
      <t>ラン</t>
    </rPh>
    <rPh sb="36" eb="37">
      <t>カク</t>
    </rPh>
    <rPh sb="37" eb="39">
      <t>ゴウケイ</t>
    </rPh>
    <rPh sb="41" eb="42">
      <t>ラン</t>
    </rPh>
    <rPh sb="44" eb="45">
      <t>ソウ</t>
    </rPh>
    <rPh sb="45" eb="47">
      <t>ゴウケイ</t>
    </rPh>
    <phoneticPr fontId="1"/>
  </si>
  <si>
    <t>※５　各入札金額計算合計金額（①）を合わせた総合計額と入札書に記載の金額（入札金額）を必ず一致させること。</t>
    <rPh sb="3" eb="4">
      <t>カク</t>
    </rPh>
    <rPh sb="4" eb="6">
      <t>ニュウサツ</t>
    </rPh>
    <rPh sb="6" eb="8">
      <t>キンガク</t>
    </rPh>
    <rPh sb="8" eb="10">
      <t>ケイサン</t>
    </rPh>
    <rPh sb="10" eb="12">
      <t>ゴウケイ</t>
    </rPh>
    <rPh sb="12" eb="14">
      <t>キンガク</t>
    </rPh>
    <rPh sb="18" eb="19">
      <t>ア</t>
    </rPh>
    <rPh sb="22" eb="25">
      <t>ソウゴウケイ</t>
    </rPh>
    <rPh sb="25" eb="26">
      <t>ガク</t>
    </rPh>
    <rPh sb="27" eb="29">
      <t>ニュウサツ</t>
    </rPh>
    <rPh sb="29" eb="30">
      <t>ショ</t>
    </rPh>
    <rPh sb="31" eb="33">
      <t>キサイ</t>
    </rPh>
    <rPh sb="34" eb="36">
      <t>キンガク</t>
    </rPh>
    <rPh sb="37" eb="39">
      <t>ニュウサツ</t>
    </rPh>
    <rPh sb="39" eb="41">
      <t>キンガク</t>
    </rPh>
    <rPh sb="43" eb="44">
      <t>カナラ</t>
    </rPh>
    <rPh sb="45" eb="47">
      <t>イッチ</t>
    </rPh>
    <phoneticPr fontId="1"/>
  </si>
  <si>
    <r>
      <t>　上記金額をもって、関係法規、設定書、図面その他関係書類等を承認の上</t>
    </r>
    <r>
      <rPr>
        <sz val="12"/>
        <rFont val="ＭＳ 明朝"/>
        <family val="1"/>
        <charset val="128"/>
      </rPr>
      <t>、入札</t>
    </r>
    <r>
      <rPr>
        <sz val="12"/>
        <color indexed="8"/>
        <rFont val="ＭＳ 明朝"/>
        <family val="1"/>
        <charset val="128"/>
      </rPr>
      <t xml:space="preserve">いたします。
</t>
    </r>
    <rPh sb="3" eb="5">
      <t>キンガク</t>
    </rPh>
    <rPh sb="10" eb="12">
      <t>カンケイ</t>
    </rPh>
    <rPh sb="12" eb="14">
      <t>ホウキ</t>
    </rPh>
    <rPh sb="15" eb="17">
      <t>セッテイ</t>
    </rPh>
    <rPh sb="17" eb="18">
      <t>ショ</t>
    </rPh>
    <rPh sb="19" eb="21">
      <t>ズメン</t>
    </rPh>
    <rPh sb="23" eb="24">
      <t>タ</t>
    </rPh>
    <rPh sb="24" eb="26">
      <t>カンケイ</t>
    </rPh>
    <rPh sb="26" eb="28">
      <t>ショルイ</t>
    </rPh>
    <rPh sb="28" eb="29">
      <t>トウ</t>
    </rPh>
    <rPh sb="30" eb="32">
      <t>ショウニン</t>
    </rPh>
    <rPh sb="33" eb="34">
      <t>ウエ</t>
    </rPh>
    <rPh sb="35" eb="37">
      <t>ニュウサツ</t>
    </rPh>
    <phoneticPr fontId="1"/>
  </si>
  <si>
    <t>予備電力（予備線）</t>
    <rPh sb="0" eb="2">
      <t>ヨビ</t>
    </rPh>
    <rPh sb="2" eb="4">
      <t>デンリョク</t>
    </rPh>
    <rPh sb="5" eb="7">
      <t>ヨビ</t>
    </rPh>
    <rPh sb="7" eb="8">
      <t>セン</t>
    </rPh>
    <phoneticPr fontId="1"/>
  </si>
  <si>
    <t>割引率
（％）</t>
    <rPh sb="0" eb="2">
      <t>ワリビキ</t>
    </rPh>
    <rPh sb="2" eb="3">
      <t>リツ</t>
    </rPh>
    <phoneticPr fontId="1"/>
  </si>
  <si>
    <t>特　約
（割引額）</t>
    <rPh sb="0" eb="1">
      <t>トク</t>
    </rPh>
    <rPh sb="2" eb="3">
      <t>ヤク</t>
    </rPh>
    <rPh sb="5" eb="8">
      <t>ワリビキガク</t>
    </rPh>
    <phoneticPr fontId="1"/>
  </si>
  <si>
    <t>割引後
基本料金</t>
    <rPh sb="0" eb="2">
      <t>ワリビキ</t>
    </rPh>
    <rPh sb="2" eb="3">
      <t>ゴ</t>
    </rPh>
    <rPh sb="4" eb="6">
      <t>キホン</t>
    </rPh>
    <rPh sb="6" eb="8">
      <t>リョウキン</t>
    </rPh>
    <phoneticPr fontId="1"/>
  </si>
  <si>
    <t>割引後
電力量料金</t>
    <rPh sb="0" eb="2">
      <t>ワリビキ</t>
    </rPh>
    <rPh sb="2" eb="3">
      <t>ゴ</t>
    </rPh>
    <rPh sb="4" eb="6">
      <t>デンリョク</t>
    </rPh>
    <rPh sb="6" eb="7">
      <t>リョウ</t>
    </rPh>
    <rPh sb="7" eb="9">
      <t>リョウキン</t>
    </rPh>
    <phoneticPr fontId="1"/>
  </si>
  <si>
    <t>（消費税及び地方消費税を含む)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</si>
  <si>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o</t>
    <phoneticPr fontId="1"/>
  </si>
  <si>
    <t>q(g+m+p)</t>
    <phoneticPr fontId="1"/>
  </si>
  <si>
    <t>a</t>
    <phoneticPr fontId="1"/>
  </si>
  <si>
    <t>d</t>
    <phoneticPr fontId="1"/>
  </si>
  <si>
    <t>f(=e×d)</t>
    <phoneticPr fontId="1"/>
  </si>
  <si>
    <t>g(=e-f)</t>
    <phoneticPr fontId="1"/>
  </si>
  <si>
    <t>k</t>
    <phoneticPr fontId="1"/>
  </si>
  <si>
    <t>l(=j×k)</t>
    <phoneticPr fontId="1"/>
  </si>
  <si>
    <t>m(=j-l)</t>
    <phoneticPr fontId="1"/>
  </si>
  <si>
    <t>n</t>
    <phoneticPr fontId="1"/>
  </si>
  <si>
    <t>p(=n×o)</t>
    <phoneticPr fontId="1"/>
  </si>
  <si>
    <t>※１　基本料金入札単価（a欄、n欄）及び電力量料金入札単価（h欄）は、小数点以下第２位まで記入可。</t>
    <rPh sb="3" eb="5">
      <t>キホン</t>
    </rPh>
    <rPh sb="5" eb="7">
      <t>リョウキン</t>
    </rPh>
    <rPh sb="7" eb="9">
      <t>ニュウサツ</t>
    </rPh>
    <rPh sb="9" eb="11">
      <t>タンカ</t>
    </rPh>
    <rPh sb="13" eb="14">
      <t>ラン</t>
    </rPh>
    <rPh sb="16" eb="17">
      <t>ラン</t>
    </rPh>
    <rPh sb="18" eb="19">
      <t>オヨ</t>
    </rPh>
    <rPh sb="20" eb="22">
      <t>デンリョク</t>
    </rPh>
    <rPh sb="22" eb="23">
      <t>リョウ</t>
    </rPh>
    <rPh sb="23" eb="25">
      <t>リョウキン</t>
    </rPh>
    <rPh sb="27" eb="29">
      <t>タンカ</t>
    </rPh>
    <rPh sb="31" eb="32">
      <t>ラン</t>
    </rPh>
    <rPh sb="35" eb="38">
      <t>ショウスウテン</t>
    </rPh>
    <rPh sb="38" eb="40">
      <t>イカ</t>
    </rPh>
    <rPh sb="40" eb="41">
      <t>ダイ</t>
    </rPh>
    <rPh sb="42" eb="43">
      <t>イ</t>
    </rPh>
    <rPh sb="45" eb="47">
      <t>キニュウ</t>
    </rPh>
    <rPh sb="47" eb="48">
      <t>カ</t>
    </rPh>
    <phoneticPr fontId="1"/>
  </si>
  <si>
    <t>※３　基本料金（e欄、p欄）及び電力量料金（j欄）は、計算後、掛け放しとする。</t>
    <rPh sb="3" eb="5">
      <t>キホン</t>
    </rPh>
    <rPh sb="5" eb="7">
      <t>リョウキン</t>
    </rPh>
    <rPh sb="9" eb="10">
      <t>ラン</t>
    </rPh>
    <rPh sb="14" eb="15">
      <t>オヨ</t>
    </rPh>
    <rPh sb="16" eb="18">
      <t>デンリョク</t>
    </rPh>
    <rPh sb="18" eb="19">
      <t>リョウ</t>
    </rPh>
    <rPh sb="19" eb="21">
      <t>リョウキン</t>
    </rPh>
    <rPh sb="23" eb="24">
      <t>ラン</t>
    </rPh>
    <rPh sb="27" eb="29">
      <t>ケイサン</t>
    </rPh>
    <rPh sb="29" eb="30">
      <t>ゴ</t>
    </rPh>
    <rPh sb="31" eb="32">
      <t>カ</t>
    </rPh>
    <rPh sb="33" eb="34">
      <t>ハナ</t>
    </rPh>
    <phoneticPr fontId="1"/>
  </si>
  <si>
    <t>※４　合計（q欄）は、各月毎で計算した額を小数点以下は切り捨て、①欄は、各合計の総合計とする。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7" eb="28">
      <t>キ</t>
    </rPh>
    <rPh sb="29" eb="30">
      <t>ス</t>
    </rPh>
    <rPh sb="33" eb="34">
      <t>ラン</t>
    </rPh>
    <rPh sb="36" eb="37">
      <t>カク</t>
    </rPh>
    <rPh sb="37" eb="39">
      <t>ゴウケイ</t>
    </rPh>
    <rPh sb="40" eb="41">
      <t>ソウ</t>
    </rPh>
    <rPh sb="41" eb="43">
      <t>ゴウケイ</t>
    </rPh>
    <phoneticPr fontId="1"/>
  </si>
  <si>
    <t>施設Ｄグループ入札金額計算書</t>
    <rPh sb="0" eb="2">
      <t>シセツ</t>
    </rPh>
    <rPh sb="7" eb="9">
      <t>ニュウサツ</t>
    </rPh>
    <rPh sb="9" eb="11">
      <t>キンガク</t>
    </rPh>
    <rPh sb="11" eb="14">
      <t>ケイサンショ</t>
    </rPh>
    <phoneticPr fontId="1"/>
  </si>
  <si>
    <t>件名：茨木市高圧施設（庁舎本館等）に係る電気需給</t>
    <rPh sb="0" eb="2">
      <t>ケンメイ</t>
    </rPh>
    <rPh sb="6" eb="8">
      <t>コウアツ</t>
    </rPh>
    <rPh sb="8" eb="10">
      <t>シセツ</t>
    </rPh>
    <rPh sb="20" eb="22">
      <t>デンキ</t>
    </rPh>
    <rPh sb="22" eb="24">
      <t>ジュキュウ</t>
    </rPh>
    <phoneticPr fontId="1"/>
  </si>
  <si>
    <t>※７　自家発補給電力の従量単価については、電力供給者が定める約款単価とする。</t>
    <rPh sb="3" eb="6">
      <t>ジカハツ</t>
    </rPh>
    <rPh sb="6" eb="8">
      <t>ホキュウ</t>
    </rPh>
    <rPh sb="8" eb="10">
      <t>デンリョク</t>
    </rPh>
    <rPh sb="11" eb="13">
      <t>ジュウリョウ</t>
    </rPh>
    <rPh sb="13" eb="15">
      <t>タンカ</t>
    </rPh>
    <rPh sb="21" eb="23">
      <t>デンリョク</t>
    </rPh>
    <rPh sb="23" eb="25">
      <t>キョウキュウ</t>
    </rPh>
    <rPh sb="25" eb="26">
      <t>シャ</t>
    </rPh>
    <rPh sb="27" eb="28">
      <t>サダ</t>
    </rPh>
    <rPh sb="30" eb="32">
      <t>ヤッカン</t>
    </rPh>
    <rPh sb="32" eb="34">
      <t>タンカ</t>
    </rPh>
    <phoneticPr fontId="1"/>
  </si>
  <si>
    <t>令和８年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</si>
  <si>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令和８年１０月</t>
    <rPh sb="6" eb="7">
      <t>ガツ</t>
    </rPh>
    <phoneticPr fontId="1"/>
  </si>
  <si>
    <t>令和８年１１月</t>
    <rPh sb="6" eb="7">
      <t>ガツ</t>
    </rPh>
    <phoneticPr fontId="1"/>
  </si>
  <si>
    <t>令和８年１２月</t>
    <rPh sb="6" eb="7">
      <t>ガツ</t>
    </rPh>
    <phoneticPr fontId="1"/>
  </si>
  <si>
    <t>令和９年１月</t>
    <rPh sb="5" eb="6">
      <t>ガツ</t>
    </rPh>
    <phoneticPr fontId="1"/>
  </si>
  <si>
    <t>令和９年２月</t>
    <rPh sb="5" eb="6">
      <t>ガツ</t>
    </rPh>
    <phoneticPr fontId="1"/>
  </si>
  <si>
    <t>令和９年３月</t>
    <rPh sb="5" eb="6">
      <t>ガツ</t>
    </rPh>
    <phoneticPr fontId="1"/>
  </si>
  <si>
    <t>令和９年４月</t>
    <rPh sb="5" eb="6">
      <t>ガツ</t>
    </rPh>
    <phoneticPr fontId="1"/>
  </si>
  <si>
    <t>令和９年５月</t>
    <rPh sb="5" eb="6">
      <t>ガツ</t>
    </rPh>
    <phoneticPr fontId="1"/>
  </si>
  <si>
    <t>令和９年６月</t>
    <rPh sb="5" eb="6">
      <t>ガツ</t>
    </rPh>
    <phoneticPr fontId="1"/>
  </si>
  <si>
    <t>令和９年７月</t>
    <rPh sb="5" eb="6">
      <t>ガツ</t>
    </rPh>
    <phoneticPr fontId="1"/>
  </si>
  <si>
    <t>令和９年８月</t>
    <rPh sb="5" eb="6">
      <t>ガツ</t>
    </rPh>
    <phoneticPr fontId="1"/>
  </si>
  <si>
    <t>令和９年９月</t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</si>
</sst>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_ ;[Red]\-#,##0\ "/>
    <numFmt numFmtId="178" formatCode="#,##0_ "/>
    <numFmt numFmtId="179" formatCode="#,##0.00_ ;[Red]\-#,##0.00\ "/>
  </numFmts>
  <fonts count="35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46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6" fillId="0" borderId="0" applyFill="0" applyBorder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31" borderId="5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4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61"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8" fontId="9" fillId="0" borderId="0" xfId="33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wrapText="1" shrinkToFi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wrapText="1" shrinkToFit="1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wrapText="1" shrinkToFit="1"/>
    </xf>
    <xf numFmtId="0" fontId="9" fillId="0" borderId="16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7" fillId="0" borderId="14" xfId="0" applyFont="1" applyBorder="1" applyAlignment="1">
      <alignment wrapText="1" shrinkToFit="1"/>
    </xf>
    <xf numFmtId="0" fontId="9" fillId="0" borderId="30" xfId="0" applyFont="1" applyBorder="1" applyAlignment="1">
      <alignment vertical="center"/>
    </xf>
    <xf numFmtId="0" fontId="11" fillId="0" borderId="29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 shrinkToFit="1"/>
    </xf>
    <xf numFmtId="0" fontId="9" fillId="0" borderId="14" xfId="0" applyFont="1" applyBorder="1" applyAlignment="1">
      <alignment horizontal="center" wrapText="1"/>
    </xf>
    <xf numFmtId="0" fontId="9" fillId="0" borderId="30" xfId="0" applyFont="1" applyBorder="1" applyAlignment="1">
      <alignment horizontal="center" vertical="center"/>
    </xf>
    <xf numFmtId="179" fontId="4" fillId="0" borderId="1" xfId="33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33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24" xfId="33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9" fontId="4" fillId="0" borderId="2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78" fontId="4" fillId="0" borderId="41" xfId="0" applyNumberFormat="1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176" fontId="4" fillId="0" borderId="1" xfId="33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9" fontId="4" fillId="33" borderId="25" xfId="0" applyNumberFormat="1" applyFont="1" applyFill="1" applyBorder="1" applyAlignment="1">
      <alignment horizontal="center" vertical="center"/>
    </xf>
    <xf numFmtId="38" fontId="33" fillId="0" borderId="24" xfId="33" applyFont="1" applyBorder="1" applyAlignment="1">
      <alignment vertical="center"/>
    </xf>
    <xf numFmtId="38" fontId="33" fillId="0" borderId="9" xfId="33" applyFont="1" applyBorder="1" applyAlignment="1">
      <alignment vertical="center"/>
    </xf>
    <xf numFmtId="38" fontId="33" fillId="0" borderId="1" xfId="33" applyFont="1" applyBorder="1" applyAlignment="1">
      <alignment vertical="center"/>
    </xf>
    <xf numFmtId="177" fontId="33" fillId="0" borderId="24" xfId="33" applyNumberFormat="1" applyFont="1" applyBorder="1" applyAlignment="1">
      <alignment vertical="center"/>
    </xf>
    <xf numFmtId="177" fontId="33" fillId="0" borderId="9" xfId="33" applyNumberFormat="1" applyFont="1" applyBorder="1" applyAlignment="1">
      <alignment vertical="center"/>
    </xf>
    <xf numFmtId="177" fontId="33" fillId="0" borderId="1" xfId="33" applyNumberFormat="1" applyFont="1" applyBorder="1" applyAlignment="1">
      <alignment vertical="center"/>
    </xf>
    <xf numFmtId="177" fontId="33" fillId="0" borderId="9" xfId="33" applyNumberFormat="1" applyFont="1" applyFill="1" applyBorder="1" applyAlignment="1">
      <alignment vertical="center"/>
    </xf>
    <xf numFmtId="179" fontId="33" fillId="33" borderId="1" xfId="33" applyNumberFormat="1" applyFont="1" applyFill="1" applyBorder="1" applyAlignment="1">
      <alignment vertical="center"/>
    </xf>
    <xf numFmtId="179" fontId="33" fillId="33" borderId="25" xfId="33" applyNumberFormat="1" applyFont="1" applyFill="1" applyBorder="1" applyAlignment="1">
      <alignment vertical="center"/>
    </xf>
    <xf numFmtId="179" fontId="33" fillId="33" borderId="13" xfId="33" applyNumberFormat="1" applyFont="1" applyFill="1" applyBorder="1" applyAlignment="1">
      <alignment vertical="center"/>
    </xf>
    <xf numFmtId="176" fontId="33" fillId="33" borderId="1" xfId="0" applyNumberFormat="1" applyFont="1" applyFill="1" applyBorder="1" applyAlignment="1">
      <alignment vertical="center"/>
    </xf>
    <xf numFmtId="176" fontId="33" fillId="33" borderId="13" xfId="0" applyNumberFormat="1" applyFont="1" applyFill="1" applyBorder="1" applyAlignment="1">
      <alignment vertical="center"/>
    </xf>
    <xf numFmtId="176" fontId="33" fillId="33" borderId="25" xfId="0" applyNumberFormat="1" applyFont="1" applyFill="1" applyBorder="1" applyAlignment="1">
      <alignment vertical="center"/>
    </xf>
    <xf numFmtId="176" fontId="11" fillId="33" borderId="25" xfId="0" applyNumberFormat="1" applyFont="1" applyFill="1" applyBorder="1" applyAlignment="1">
      <alignment vertical="center"/>
    </xf>
    <xf numFmtId="176" fontId="11" fillId="33" borderId="1" xfId="0" applyNumberFormat="1" applyFont="1" applyFill="1" applyBorder="1" applyAlignment="1">
      <alignment vertical="center"/>
    </xf>
    <xf numFmtId="176" fontId="11" fillId="33" borderId="13" xfId="0" applyNumberFormat="1" applyFont="1" applyFill="1" applyBorder="1" applyAlignment="1">
      <alignment vertical="center"/>
    </xf>
    <xf numFmtId="176" fontId="11" fillId="33" borderId="43" xfId="0" applyNumberFormat="1" applyFont="1" applyFill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9572</xdr:colOff>
      <xdr:row>27</xdr:row>
      <xdr:rowOff>15726</xdr:rowOff>
    </xdr:from>
    <xdr:to>
      <xdr:col>46</xdr:col>
      <xdr:colOff>161980</xdr:colOff>
      <xdr:row>27</xdr:row>
      <xdr:rowOff>158880</xdr:rowOff>
    </xdr:to>
    <xdr:sp macro="" textlink="" fLocksText="0">
      <xdr:nvSpPr>
        <xdr:cNvPr id="2" name="円/楕円 1"/>
        <xdr:cNvSpPr/>
      </xdr:nvSpPr>
      <xdr:spPr>
        <a:xfrm>
          <a:off x="9210675" y="5114925"/>
          <a:ext cx="16192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lIns="91440" tIns="45720" rIns="91440" bIns="4572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B38"/>
  <sheetViews>
    <sheetView tabSelected="1" view="pageBreakPreview" zoomScale="85" zoomScaleNormal="100" zoomScaleSheetLayoutView="85" workbookViewId="0">
      <selection activeCell="Q3" sqref="Q3:AN5"/>
    </sheetView>
  </sheetViews>
  <sheetFormatPr defaultColWidth="2.59765625" defaultRowHeight="12.75" x14ac:dyDescent="0.25"/>
  <sheetData>
    <row r="1" spans="2:54" ht="16.5" customHeight="1" thickBot="1" x14ac:dyDescent="0.3">
      <c r="B1" s="122" t="s">
        <v>21</v>
      </c>
      <c r="C1" s="122"/>
      <c r="D1" s="122"/>
      <c r="E1" s="122"/>
      <c r="F1" s="122"/>
    </row>
    <row r="2" spans="2:54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4"/>
      <c r="AZ2" s="4"/>
      <c r="BA2" s="4"/>
      <c r="BB2" s="5"/>
    </row>
    <row r="3" spans="2:54" ht="13.5" customHeight="1" x14ac:dyDescent="0.2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27" t="s">
        <v>35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6"/>
      <c r="AZ3" s="6"/>
      <c r="BA3" s="6"/>
      <c r="BB3" s="7"/>
    </row>
    <row r="4" spans="2:54" ht="13.5" customHeight="1" x14ac:dyDescent="0.2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6"/>
      <c r="AZ4" s="6"/>
      <c r="BA4" s="6"/>
      <c r="BB4" s="7"/>
    </row>
    <row r="5" spans="2:54" ht="13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6"/>
      <c r="AZ5" s="6"/>
      <c r="BA5" s="6"/>
      <c r="BB5" s="7"/>
    </row>
    <row r="6" spans="2:54" x14ac:dyDescent="0.2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6"/>
      <c r="AZ6" s="6"/>
      <c r="BA6" s="6"/>
      <c r="BB6" s="7"/>
    </row>
    <row r="7" spans="2:54" x14ac:dyDescent="0.2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4"/>
      <c r="T7" s="18"/>
      <c r="U7" s="21" t="s">
        <v>6</v>
      </c>
      <c r="V7" s="18"/>
      <c r="W7" s="18" t="s">
        <v>9</v>
      </c>
      <c r="X7" s="19"/>
      <c r="Y7" s="18" t="s">
        <v>4</v>
      </c>
      <c r="Z7" s="19"/>
      <c r="AA7" s="21" t="s">
        <v>7</v>
      </c>
      <c r="AB7" s="17"/>
      <c r="AC7" s="18" t="s">
        <v>6</v>
      </c>
      <c r="AD7" s="19"/>
      <c r="AE7" s="20" t="s">
        <v>8</v>
      </c>
      <c r="AF7" s="18"/>
      <c r="AG7" s="21" t="s">
        <v>4</v>
      </c>
      <c r="AH7" s="18"/>
      <c r="AI7" s="18" t="s">
        <v>7</v>
      </c>
      <c r="AJ7" s="19"/>
      <c r="AK7" s="20" t="s">
        <v>6</v>
      </c>
      <c r="AL7" s="18"/>
      <c r="AM7" s="21" t="s">
        <v>3</v>
      </c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6"/>
      <c r="AZ7" s="6"/>
      <c r="BA7" s="6"/>
      <c r="BB7" s="7"/>
    </row>
    <row r="8" spans="2:54" x14ac:dyDescent="0.2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24"/>
      <c r="T8" s="16"/>
      <c r="U8" s="24"/>
      <c r="V8" s="16"/>
      <c r="W8" s="16"/>
      <c r="X8" s="23"/>
      <c r="Y8" s="16"/>
      <c r="Z8" s="23"/>
      <c r="AA8" s="24"/>
      <c r="AB8" s="22"/>
      <c r="AC8" s="16"/>
      <c r="AD8" s="23"/>
      <c r="AE8" s="25"/>
      <c r="AF8" s="16"/>
      <c r="AG8" s="24"/>
      <c r="AH8" s="16"/>
      <c r="AI8" s="16"/>
      <c r="AJ8" s="23"/>
      <c r="AK8" s="25"/>
      <c r="AL8" s="16"/>
      <c r="AM8" s="24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6"/>
      <c r="AZ8" s="6"/>
      <c r="BA8" s="6"/>
      <c r="BB8" s="7"/>
    </row>
    <row r="9" spans="2:54" ht="24" customHeight="1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25" t="s">
        <v>36</v>
      </c>
      <c r="N9" s="125"/>
      <c r="O9" s="125"/>
      <c r="P9" s="125"/>
      <c r="Q9" s="125"/>
      <c r="R9" s="125"/>
      <c r="S9" s="24"/>
      <c r="T9" s="16"/>
      <c r="U9" s="24"/>
      <c r="V9" s="16"/>
      <c r="W9" s="16"/>
      <c r="X9" s="23"/>
      <c r="Y9" s="16"/>
      <c r="Z9" s="23"/>
      <c r="AA9" s="24"/>
      <c r="AB9" s="22"/>
      <c r="AC9" s="16"/>
      <c r="AD9" s="23"/>
      <c r="AE9" s="25"/>
      <c r="AF9" s="16"/>
      <c r="AG9" s="24"/>
      <c r="AH9" s="16"/>
      <c r="AI9" s="16"/>
      <c r="AJ9" s="23"/>
      <c r="AK9" s="25"/>
      <c r="AL9" s="16"/>
      <c r="AM9" s="24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6"/>
      <c r="AZ9" s="6"/>
      <c r="BA9" s="6"/>
      <c r="BB9" s="7"/>
    </row>
    <row r="10" spans="2:54" x14ac:dyDescent="0.2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24"/>
      <c r="T10" s="16"/>
      <c r="U10" s="24"/>
      <c r="V10" s="16"/>
      <c r="W10" s="16"/>
      <c r="X10" s="23"/>
      <c r="Y10" s="16"/>
      <c r="Z10" s="23"/>
      <c r="AA10" s="24"/>
      <c r="AB10" s="22"/>
      <c r="AC10" s="16"/>
      <c r="AD10" s="23"/>
      <c r="AE10" s="25"/>
      <c r="AF10" s="16"/>
      <c r="AG10" s="24"/>
      <c r="AH10" s="16"/>
      <c r="AI10" s="16"/>
      <c r="AJ10" s="23"/>
      <c r="AK10" s="25"/>
      <c r="AL10" s="16"/>
      <c r="AM10" s="24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6"/>
      <c r="AZ10" s="6"/>
      <c r="BA10" s="6"/>
      <c r="BB10" s="7"/>
    </row>
    <row r="11" spans="2:54" x14ac:dyDescent="0.2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24"/>
      <c r="T11" s="27"/>
      <c r="U11" s="29"/>
      <c r="V11" s="27"/>
      <c r="W11" s="27"/>
      <c r="X11" s="28"/>
      <c r="Y11" s="27"/>
      <c r="Z11" s="28"/>
      <c r="AA11" s="29"/>
      <c r="AB11" s="26"/>
      <c r="AC11" s="27"/>
      <c r="AD11" s="28"/>
      <c r="AE11" s="30"/>
      <c r="AF11" s="27"/>
      <c r="AG11" s="29"/>
      <c r="AH11" s="27"/>
      <c r="AI11" s="27"/>
      <c r="AJ11" s="28"/>
      <c r="AK11" s="30"/>
      <c r="AL11" s="27"/>
      <c r="AM11" s="29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6"/>
      <c r="AZ11" s="6"/>
      <c r="BA11" s="6"/>
      <c r="BB11" s="7"/>
    </row>
    <row r="12" spans="2:54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28" t="s">
        <v>5</v>
      </c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6"/>
      <c r="AZ12" s="6"/>
      <c r="BA12" s="6"/>
      <c r="BB12" s="7"/>
    </row>
    <row r="13" spans="2:54" x14ac:dyDescent="0.2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6"/>
      <c r="AZ13" s="6"/>
      <c r="BA13" s="6"/>
      <c r="BB13" s="7"/>
    </row>
    <row r="14" spans="2:54" ht="13.5" customHeight="1" x14ac:dyDescent="0.25">
      <c r="B14" s="15"/>
      <c r="C14" s="129" t="s">
        <v>115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7"/>
    </row>
    <row r="15" spans="2:54" ht="13.5" customHeight="1" x14ac:dyDescent="0.25">
      <c r="B15" s="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7"/>
    </row>
    <row r="16" spans="2:54" ht="13.5" customHeight="1" x14ac:dyDescent="0.25">
      <c r="B16" s="15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7"/>
    </row>
    <row r="17" spans="2:54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6"/>
      <c r="AZ17" s="6"/>
      <c r="BA17" s="6"/>
      <c r="BB17" s="7"/>
    </row>
    <row r="18" spans="2:54" s="12" customFormat="1" ht="37.5" customHeight="1" x14ac:dyDescent="0.25">
      <c r="B18" s="31"/>
      <c r="C18" s="32"/>
      <c r="D18" s="32"/>
      <c r="E18" s="32"/>
      <c r="F18" s="32"/>
      <c r="G18" s="32"/>
      <c r="H18" s="32"/>
      <c r="I18" s="32"/>
      <c r="J18" s="32"/>
      <c r="K18" s="123" t="s">
        <v>93</v>
      </c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36"/>
      <c r="AX18" s="36"/>
      <c r="AY18" s="10"/>
      <c r="AZ18" s="10"/>
      <c r="BA18" s="10"/>
      <c r="BB18" s="11"/>
    </row>
    <row r="19" spans="2:54" s="1" customFormat="1" x14ac:dyDescent="0.2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24" t="s">
        <v>117</v>
      </c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6"/>
      <c r="AT19" s="16"/>
      <c r="AU19" s="16"/>
      <c r="AV19" s="16"/>
      <c r="AW19" s="16"/>
      <c r="AX19" s="16"/>
      <c r="AY19" s="16"/>
      <c r="AZ19" s="16"/>
      <c r="BA19" s="16"/>
      <c r="BB19" s="34"/>
    </row>
    <row r="20" spans="2:54" s="1" customFormat="1" x14ac:dyDescent="0.2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34"/>
    </row>
    <row r="21" spans="2:54" s="1" customFormat="1" x14ac:dyDescent="0.2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 t="s">
        <v>10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34"/>
    </row>
    <row r="22" spans="2:54" s="1" customForma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16"/>
      <c r="AX22" s="16"/>
      <c r="AY22" s="16"/>
      <c r="AZ22" s="16"/>
      <c r="BA22" s="16"/>
      <c r="BB22" s="34"/>
    </row>
    <row r="23" spans="2:54" s="1" customFormat="1" x14ac:dyDescent="0.2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34"/>
    </row>
    <row r="24" spans="2:54" s="1" customFormat="1" x14ac:dyDescent="0.2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 t="s">
        <v>11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34"/>
    </row>
    <row r="25" spans="2:54" s="1" customFormat="1" x14ac:dyDescent="0.2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16"/>
      <c r="AX25" s="16"/>
      <c r="AY25" s="16"/>
      <c r="AZ25" s="16"/>
      <c r="BA25" s="16"/>
      <c r="BB25" s="34"/>
    </row>
    <row r="26" spans="2:54" s="1" customFormat="1" x14ac:dyDescent="0.2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34"/>
    </row>
    <row r="27" spans="2:54" s="1" customFormat="1" x14ac:dyDescent="0.2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 t="s">
        <v>14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34"/>
    </row>
    <row r="28" spans="2:54" s="1" customFormat="1" x14ac:dyDescent="0.2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 t="s">
        <v>12</v>
      </c>
      <c r="AV28" s="33"/>
      <c r="AW28" s="16"/>
      <c r="AX28" s="16"/>
      <c r="AY28" s="16"/>
      <c r="AZ28" s="16"/>
      <c r="BA28" s="16"/>
      <c r="BB28" s="34"/>
    </row>
    <row r="29" spans="2:54" s="1" customForma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34"/>
    </row>
    <row r="30" spans="2:54" s="1" customFormat="1" ht="13.5" customHeight="1" x14ac:dyDescent="0.25">
      <c r="B30" s="15"/>
      <c r="C30" s="126" t="s">
        <v>13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34"/>
    </row>
    <row r="31" spans="2:54" s="1" customFormat="1" ht="13.5" customHeight="1" x14ac:dyDescent="0.25">
      <c r="B31" s="1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34"/>
    </row>
    <row r="32" spans="2:54" s="1" customFormat="1" ht="17.25" customHeight="1" x14ac:dyDescent="0.25">
      <c r="B32" s="15"/>
      <c r="C32" s="120" t="s">
        <v>15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34"/>
    </row>
    <row r="33" spans="2:54" s="1" customFormat="1" ht="13.5" customHeight="1" x14ac:dyDescent="0.25">
      <c r="B33" s="15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34"/>
    </row>
    <row r="34" spans="2:54" s="1" customFormat="1" ht="13.5" customHeight="1" x14ac:dyDescent="0.25">
      <c r="B34" s="15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34"/>
    </row>
    <row r="35" spans="2:54" s="1" customFormat="1" ht="13.5" customHeight="1" x14ac:dyDescent="0.25">
      <c r="B35" s="15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34"/>
    </row>
    <row r="36" spans="2:54" s="1" customFormat="1" ht="13.5" customHeight="1" x14ac:dyDescent="0.25">
      <c r="B36" s="15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34"/>
    </row>
    <row r="37" spans="2:54" s="1" customFormat="1" ht="13.5" customHeight="1" x14ac:dyDescent="0.25">
      <c r="B37" s="15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34"/>
    </row>
    <row r="38" spans="2:54" ht="14.25" customHeight="1" thickBot="1" x14ac:dyDescent="0.3">
      <c r="B38" s="8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9"/>
    </row>
  </sheetData>
  <mergeCells count="9">
    <mergeCell ref="C32:BA38"/>
    <mergeCell ref="B1:F1"/>
    <mergeCell ref="K18:AV18"/>
    <mergeCell ref="X19:AR19"/>
    <mergeCell ref="M9:R9"/>
    <mergeCell ref="C30:S31"/>
    <mergeCell ref="Q3:AN5"/>
    <mergeCell ref="T12:AM12"/>
    <mergeCell ref="C14:BA16"/>
  </mergeCells>
  <phoneticPr fontId="14"/>
  <printOptions horizontalCentered="1" verticalCentered="1"/>
  <pageMargins left="0.23" right="0.42" top="0.63" bottom="0.46" header="0.2" footer="0.31496062992125984"/>
  <pageSetup paperSize="9" scale="99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28"/>
  <sheetViews>
    <sheetView view="pageBreakPreview" zoomScaleNormal="85" zoomScaleSheetLayoutView="100" workbookViewId="0">
      <selection activeCell="A2" sqref="A2:O2"/>
    </sheetView>
  </sheetViews>
  <sheetFormatPr defaultColWidth="9" defaultRowHeight="12" x14ac:dyDescent="0.25"/>
  <cols>
    <col min="1" max="1" width="17.59765625" style="2" customWidth="1"/>
    <col min="2" max="2" width="17" style="2" customWidth="1"/>
    <col min="3" max="3" width="7.265625" style="2" customWidth="1"/>
    <col min="4" max="4" width="6" style="2" customWidth="1"/>
    <col min="5" max="5" width="15.59765625" style="2" customWidth="1"/>
    <col min="6" max="7" width="10.33203125" style="2" customWidth="1"/>
    <col min="8" max="8" width="13.06640625" style="2" bestFit="1" customWidth="1"/>
    <col min="9" max="9" width="17" style="2" customWidth="1"/>
    <col min="10" max="10" width="14.73046875" style="2" customWidth="1"/>
    <col min="11" max="11" width="15.59765625" style="2" customWidth="1"/>
    <col min="12" max="12" width="6.73046875" style="2" bestFit="1" customWidth="1"/>
    <col min="13" max="13" width="14.796875" style="2" bestFit="1" customWidth="1"/>
    <col min="14" max="14" width="15.796875" style="2" bestFit="1" customWidth="1"/>
    <col min="15" max="15" width="16.06640625" style="2" customWidth="1"/>
    <col min="16" max="16384" width="9" style="2"/>
  </cols>
  <sheetData>
    <row r="2" spans="1:15" ht="22.5" customHeight="1" x14ac:dyDescent="0.25">
      <c r="A2" s="131" t="s">
        <v>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5" spans="1:15" ht="20.25" customHeight="1" x14ac:dyDescent="0.25">
      <c r="A5" s="135"/>
      <c r="B5" s="136" t="s">
        <v>0</v>
      </c>
      <c r="C5" s="137"/>
      <c r="D5" s="137"/>
      <c r="E5" s="137"/>
      <c r="F5" s="137"/>
      <c r="G5" s="137"/>
      <c r="H5" s="137"/>
      <c r="I5" s="137"/>
      <c r="J5" s="137"/>
      <c r="K5" s="137"/>
      <c r="L5" s="139"/>
      <c r="M5" s="139"/>
      <c r="N5" s="138"/>
      <c r="O5" s="132" t="s">
        <v>46</v>
      </c>
    </row>
    <row r="6" spans="1:15" ht="20.25" customHeight="1" thickBot="1" x14ac:dyDescent="0.3">
      <c r="A6" s="135"/>
      <c r="B6" s="136" t="s">
        <v>1</v>
      </c>
      <c r="C6" s="137"/>
      <c r="D6" s="137"/>
      <c r="E6" s="137"/>
      <c r="F6" s="137"/>
      <c r="G6" s="137"/>
      <c r="H6" s="138"/>
      <c r="I6" s="140" t="s">
        <v>2</v>
      </c>
      <c r="J6" s="141"/>
      <c r="K6" s="141"/>
      <c r="L6" s="142"/>
      <c r="M6" s="142"/>
      <c r="N6" s="138"/>
      <c r="O6" s="133"/>
    </row>
    <row r="7" spans="1:15" ht="87" customHeight="1" x14ac:dyDescent="0.25">
      <c r="A7" s="135"/>
      <c r="B7" s="3" t="s">
        <v>22</v>
      </c>
      <c r="C7" s="37" t="s">
        <v>19</v>
      </c>
      <c r="D7" s="37" t="s">
        <v>29</v>
      </c>
      <c r="E7" s="52" t="s">
        <v>49</v>
      </c>
      <c r="F7" s="53" t="s">
        <v>42</v>
      </c>
      <c r="G7" s="54" t="s">
        <v>43</v>
      </c>
      <c r="H7" s="39" t="s">
        <v>44</v>
      </c>
      <c r="I7" s="38" t="s">
        <v>37</v>
      </c>
      <c r="J7" s="37" t="s">
        <v>38</v>
      </c>
      <c r="K7" s="52" t="s">
        <v>39</v>
      </c>
      <c r="L7" s="53" t="s">
        <v>40</v>
      </c>
      <c r="M7" s="54" t="s">
        <v>48</v>
      </c>
      <c r="N7" s="39" t="s">
        <v>87</v>
      </c>
      <c r="O7" s="134"/>
    </row>
    <row r="8" spans="1:15" ht="19.5" customHeight="1" x14ac:dyDescent="0.25">
      <c r="A8" s="46" t="s">
        <v>118</v>
      </c>
      <c r="B8" s="109"/>
      <c r="C8" s="102">
        <v>2941</v>
      </c>
      <c r="D8" s="75">
        <v>0.85</v>
      </c>
      <c r="E8" s="98">
        <f>+B8*C8*D8</f>
        <v>0</v>
      </c>
      <c r="F8" s="101"/>
      <c r="G8" s="78">
        <f>+E8*F8</f>
        <v>0</v>
      </c>
      <c r="H8" s="77">
        <f>+E8-F8*G8</f>
        <v>0</v>
      </c>
      <c r="I8" s="110"/>
      <c r="J8" s="103">
        <v>379794</v>
      </c>
      <c r="K8" s="98">
        <f>+I8*J8</f>
        <v>0</v>
      </c>
      <c r="L8" s="101"/>
      <c r="M8" s="78">
        <f>+K8*L8</f>
        <v>0</v>
      </c>
      <c r="N8" s="77">
        <f>+K8-M8</f>
        <v>0</v>
      </c>
      <c r="O8" s="79">
        <f>+ROUNDDOWN(H8+N8,0)</f>
        <v>0</v>
      </c>
    </row>
    <row r="9" spans="1:15" ht="19.5" customHeight="1" x14ac:dyDescent="0.25">
      <c r="A9" s="46" t="s">
        <v>119</v>
      </c>
      <c r="B9" s="109"/>
      <c r="C9" s="102">
        <v>2941</v>
      </c>
      <c r="D9" s="75">
        <v>0.85</v>
      </c>
      <c r="E9" s="98">
        <f t="shared" ref="E9:E19" si="0">+B9*C9*D9</f>
        <v>0</v>
      </c>
      <c r="F9" s="101"/>
      <c r="G9" s="78">
        <f t="shared" ref="G9:G19" si="1">+E9*F9</f>
        <v>0</v>
      </c>
      <c r="H9" s="77">
        <f t="shared" ref="H9:H19" si="2">+E9-F9*G9</f>
        <v>0</v>
      </c>
      <c r="I9" s="110"/>
      <c r="J9" s="103">
        <v>331354</v>
      </c>
      <c r="K9" s="98">
        <f t="shared" ref="K9:K19" si="3">+I9*J9</f>
        <v>0</v>
      </c>
      <c r="L9" s="101"/>
      <c r="M9" s="78">
        <f t="shared" ref="M9:M19" si="4">+K9*L9</f>
        <v>0</v>
      </c>
      <c r="N9" s="77">
        <f t="shared" ref="N9:N19" si="5">+K9-M9</f>
        <v>0</v>
      </c>
      <c r="O9" s="79">
        <f t="shared" ref="O9:O19" si="6">+ROUNDDOWN(H9+N9,0)</f>
        <v>0</v>
      </c>
    </row>
    <row r="10" spans="1:15" ht="19.5" customHeight="1" x14ac:dyDescent="0.25">
      <c r="A10" s="46" t="s">
        <v>120</v>
      </c>
      <c r="B10" s="109"/>
      <c r="C10" s="102">
        <v>2941</v>
      </c>
      <c r="D10" s="75">
        <v>0.85</v>
      </c>
      <c r="E10" s="98">
        <f t="shared" si="0"/>
        <v>0</v>
      </c>
      <c r="F10" s="101"/>
      <c r="G10" s="78">
        <f t="shared" si="1"/>
        <v>0</v>
      </c>
      <c r="H10" s="77">
        <f t="shared" si="2"/>
        <v>0</v>
      </c>
      <c r="I10" s="110"/>
      <c r="J10" s="103">
        <v>416819</v>
      </c>
      <c r="K10" s="98">
        <f t="shared" si="3"/>
        <v>0</v>
      </c>
      <c r="L10" s="101"/>
      <c r="M10" s="78">
        <f t="shared" si="4"/>
        <v>0</v>
      </c>
      <c r="N10" s="77">
        <f t="shared" si="5"/>
        <v>0</v>
      </c>
      <c r="O10" s="79">
        <f t="shared" si="6"/>
        <v>0</v>
      </c>
    </row>
    <row r="11" spans="1:15" ht="19.5" customHeight="1" x14ac:dyDescent="0.25">
      <c r="A11" s="46" t="s">
        <v>121</v>
      </c>
      <c r="B11" s="109"/>
      <c r="C11" s="102">
        <v>2941</v>
      </c>
      <c r="D11" s="75">
        <v>0.85</v>
      </c>
      <c r="E11" s="98">
        <f t="shared" si="0"/>
        <v>0</v>
      </c>
      <c r="F11" s="101"/>
      <c r="G11" s="78">
        <f t="shared" si="1"/>
        <v>0</v>
      </c>
      <c r="H11" s="77">
        <f t="shared" si="2"/>
        <v>0</v>
      </c>
      <c r="I11" s="110"/>
      <c r="J11" s="103">
        <v>492984</v>
      </c>
      <c r="K11" s="98">
        <f t="shared" si="3"/>
        <v>0</v>
      </c>
      <c r="L11" s="101"/>
      <c r="M11" s="78">
        <f t="shared" si="4"/>
        <v>0</v>
      </c>
      <c r="N11" s="77">
        <f t="shared" si="5"/>
        <v>0</v>
      </c>
      <c r="O11" s="79">
        <f t="shared" si="6"/>
        <v>0</v>
      </c>
    </row>
    <row r="12" spans="1:15" ht="19.5" customHeight="1" x14ac:dyDescent="0.25">
      <c r="A12" s="46" t="s">
        <v>122</v>
      </c>
      <c r="B12" s="109"/>
      <c r="C12" s="102">
        <v>2941</v>
      </c>
      <c r="D12" s="75">
        <v>0.85</v>
      </c>
      <c r="E12" s="98">
        <f t="shared" si="0"/>
        <v>0</v>
      </c>
      <c r="F12" s="101"/>
      <c r="G12" s="78">
        <f t="shared" si="1"/>
        <v>0</v>
      </c>
      <c r="H12" s="77">
        <f t="shared" si="2"/>
        <v>0</v>
      </c>
      <c r="I12" s="110"/>
      <c r="J12" s="103">
        <v>456127</v>
      </c>
      <c r="K12" s="98">
        <f t="shared" si="3"/>
        <v>0</v>
      </c>
      <c r="L12" s="101"/>
      <c r="M12" s="78">
        <f t="shared" si="4"/>
        <v>0</v>
      </c>
      <c r="N12" s="77">
        <f t="shared" si="5"/>
        <v>0</v>
      </c>
      <c r="O12" s="79">
        <f t="shared" si="6"/>
        <v>0</v>
      </c>
    </row>
    <row r="13" spans="1:15" ht="19.5" customHeight="1" x14ac:dyDescent="0.25">
      <c r="A13" s="46" t="s">
        <v>123</v>
      </c>
      <c r="B13" s="109"/>
      <c r="C13" s="102">
        <v>2941</v>
      </c>
      <c r="D13" s="75">
        <v>0.85</v>
      </c>
      <c r="E13" s="98">
        <f t="shared" si="0"/>
        <v>0</v>
      </c>
      <c r="F13" s="101"/>
      <c r="G13" s="78">
        <f t="shared" si="1"/>
        <v>0</v>
      </c>
      <c r="H13" s="77">
        <f t="shared" si="2"/>
        <v>0</v>
      </c>
      <c r="I13" s="111"/>
      <c r="J13" s="103">
        <v>422714</v>
      </c>
      <c r="K13" s="98">
        <f t="shared" si="3"/>
        <v>0</v>
      </c>
      <c r="L13" s="101"/>
      <c r="M13" s="78">
        <f t="shared" si="4"/>
        <v>0</v>
      </c>
      <c r="N13" s="77">
        <f t="shared" si="5"/>
        <v>0</v>
      </c>
      <c r="O13" s="79">
        <f t="shared" si="6"/>
        <v>0</v>
      </c>
    </row>
    <row r="14" spans="1:15" ht="19.5" customHeight="1" x14ac:dyDescent="0.25">
      <c r="A14" s="46" t="s">
        <v>124</v>
      </c>
      <c r="B14" s="109"/>
      <c r="C14" s="102">
        <v>2941</v>
      </c>
      <c r="D14" s="75">
        <v>0.85</v>
      </c>
      <c r="E14" s="98">
        <f t="shared" si="0"/>
        <v>0</v>
      </c>
      <c r="F14" s="101"/>
      <c r="G14" s="78">
        <f t="shared" si="1"/>
        <v>0</v>
      </c>
      <c r="H14" s="77">
        <f t="shared" si="2"/>
        <v>0</v>
      </c>
      <c r="I14" s="111"/>
      <c r="J14" s="102">
        <v>307226</v>
      </c>
      <c r="K14" s="98">
        <f t="shared" si="3"/>
        <v>0</v>
      </c>
      <c r="L14" s="101"/>
      <c r="M14" s="78">
        <f t="shared" si="4"/>
        <v>0</v>
      </c>
      <c r="N14" s="77">
        <f t="shared" si="5"/>
        <v>0</v>
      </c>
      <c r="O14" s="79">
        <f t="shared" si="6"/>
        <v>0</v>
      </c>
    </row>
    <row r="15" spans="1:15" ht="19.5" customHeight="1" x14ac:dyDescent="0.25">
      <c r="A15" s="46" t="s">
        <v>125</v>
      </c>
      <c r="B15" s="109"/>
      <c r="C15" s="102">
        <v>2941</v>
      </c>
      <c r="D15" s="75">
        <v>0.85</v>
      </c>
      <c r="E15" s="98">
        <f t="shared" si="0"/>
        <v>0</v>
      </c>
      <c r="F15" s="101"/>
      <c r="G15" s="78">
        <f t="shared" si="1"/>
        <v>0</v>
      </c>
      <c r="H15" s="77">
        <f t="shared" si="2"/>
        <v>0</v>
      </c>
      <c r="I15" s="111"/>
      <c r="J15" s="102">
        <v>307963</v>
      </c>
      <c r="K15" s="98">
        <f t="shared" si="3"/>
        <v>0</v>
      </c>
      <c r="L15" s="101"/>
      <c r="M15" s="78">
        <f t="shared" si="4"/>
        <v>0</v>
      </c>
      <c r="N15" s="77">
        <f t="shared" si="5"/>
        <v>0</v>
      </c>
      <c r="O15" s="79">
        <f t="shared" si="6"/>
        <v>0</v>
      </c>
    </row>
    <row r="16" spans="1:15" ht="19.5" customHeight="1" x14ac:dyDescent="0.25">
      <c r="A16" s="46" t="s">
        <v>126</v>
      </c>
      <c r="B16" s="109"/>
      <c r="C16" s="102">
        <v>2941</v>
      </c>
      <c r="D16" s="75">
        <v>0.85</v>
      </c>
      <c r="E16" s="98">
        <f t="shared" si="0"/>
        <v>0</v>
      </c>
      <c r="F16" s="101"/>
      <c r="G16" s="78">
        <f t="shared" si="1"/>
        <v>0</v>
      </c>
      <c r="H16" s="77">
        <f t="shared" si="2"/>
        <v>0</v>
      </c>
      <c r="I16" s="111"/>
      <c r="J16" s="102">
        <v>401297</v>
      </c>
      <c r="K16" s="98">
        <f t="shared" si="3"/>
        <v>0</v>
      </c>
      <c r="L16" s="101"/>
      <c r="M16" s="78">
        <f t="shared" si="4"/>
        <v>0</v>
      </c>
      <c r="N16" s="77">
        <f t="shared" si="5"/>
        <v>0</v>
      </c>
      <c r="O16" s="79">
        <f t="shared" si="6"/>
        <v>0</v>
      </c>
    </row>
    <row r="17" spans="1:16" ht="19.5" customHeight="1" x14ac:dyDescent="0.25">
      <c r="A17" s="46" t="s">
        <v>127</v>
      </c>
      <c r="B17" s="109"/>
      <c r="C17" s="102">
        <v>2941</v>
      </c>
      <c r="D17" s="75">
        <v>0.85</v>
      </c>
      <c r="E17" s="98">
        <f t="shared" si="0"/>
        <v>0</v>
      </c>
      <c r="F17" s="101"/>
      <c r="G17" s="78">
        <f t="shared" si="1"/>
        <v>0</v>
      </c>
      <c r="H17" s="77">
        <f t="shared" si="2"/>
        <v>0</v>
      </c>
      <c r="I17" s="111"/>
      <c r="J17" s="102">
        <v>597291</v>
      </c>
      <c r="K17" s="98">
        <f t="shared" si="3"/>
        <v>0</v>
      </c>
      <c r="L17" s="101"/>
      <c r="M17" s="78">
        <f t="shared" si="4"/>
        <v>0</v>
      </c>
      <c r="N17" s="77">
        <f t="shared" si="5"/>
        <v>0</v>
      </c>
      <c r="O17" s="79">
        <f t="shared" si="6"/>
        <v>0</v>
      </c>
    </row>
    <row r="18" spans="1:16" ht="19.5" customHeight="1" x14ac:dyDescent="0.25">
      <c r="A18" s="46" t="s">
        <v>128</v>
      </c>
      <c r="B18" s="109"/>
      <c r="C18" s="102">
        <v>2941</v>
      </c>
      <c r="D18" s="75">
        <v>0.85</v>
      </c>
      <c r="E18" s="98">
        <f t="shared" si="0"/>
        <v>0</v>
      </c>
      <c r="F18" s="101"/>
      <c r="G18" s="78">
        <f t="shared" si="1"/>
        <v>0</v>
      </c>
      <c r="H18" s="77">
        <f t="shared" si="2"/>
        <v>0</v>
      </c>
      <c r="I18" s="111"/>
      <c r="J18" s="102">
        <v>599335</v>
      </c>
      <c r="K18" s="98">
        <f t="shared" si="3"/>
        <v>0</v>
      </c>
      <c r="L18" s="101"/>
      <c r="M18" s="78">
        <f t="shared" si="4"/>
        <v>0</v>
      </c>
      <c r="N18" s="77">
        <f t="shared" si="5"/>
        <v>0</v>
      </c>
      <c r="O18" s="79">
        <f t="shared" si="6"/>
        <v>0</v>
      </c>
    </row>
    <row r="19" spans="1:16" ht="19.5" customHeight="1" thickBot="1" x14ac:dyDescent="0.3">
      <c r="A19" s="46" t="s">
        <v>129</v>
      </c>
      <c r="B19" s="109"/>
      <c r="C19" s="102">
        <v>2941</v>
      </c>
      <c r="D19" s="75">
        <v>0.85</v>
      </c>
      <c r="E19" s="98">
        <f t="shared" si="0"/>
        <v>0</v>
      </c>
      <c r="F19" s="101"/>
      <c r="G19" s="78">
        <f t="shared" si="1"/>
        <v>0</v>
      </c>
      <c r="H19" s="86">
        <f t="shared" si="2"/>
        <v>0</v>
      </c>
      <c r="I19" s="111"/>
      <c r="J19" s="103">
        <v>520614</v>
      </c>
      <c r="K19" s="98">
        <f t="shared" si="3"/>
        <v>0</v>
      </c>
      <c r="L19" s="101"/>
      <c r="M19" s="78">
        <f t="shared" si="4"/>
        <v>0</v>
      </c>
      <c r="N19" s="86">
        <f t="shared" si="5"/>
        <v>0</v>
      </c>
      <c r="O19" s="79">
        <f t="shared" si="6"/>
        <v>0</v>
      </c>
    </row>
    <row r="20" spans="1:16" ht="19.5" customHeight="1" thickTop="1" thickBot="1" x14ac:dyDescent="0.3">
      <c r="A20" s="44" t="s">
        <v>17</v>
      </c>
      <c r="B20" s="80"/>
      <c r="C20" s="81"/>
      <c r="D20" s="81"/>
      <c r="E20" s="82"/>
      <c r="F20" s="82"/>
      <c r="G20" s="82"/>
      <c r="H20" s="82"/>
      <c r="I20" s="83"/>
      <c r="J20" s="76">
        <f>SUM(J8:J19)</f>
        <v>5233518</v>
      </c>
      <c r="K20" s="84"/>
      <c r="L20" s="82"/>
      <c r="M20" s="82"/>
      <c r="N20" s="82"/>
      <c r="O20" s="85">
        <f>SUM(O8:O19)</f>
        <v>0</v>
      </c>
      <c r="P20" s="35" t="s">
        <v>33</v>
      </c>
    </row>
    <row r="21" spans="1:16" ht="10.5" customHeight="1" thickTop="1" x14ac:dyDescent="0.25">
      <c r="A21" s="41"/>
      <c r="B21" s="35"/>
      <c r="C21" s="40"/>
      <c r="D21" s="40"/>
      <c r="E21" s="35"/>
      <c r="F21" s="35"/>
      <c r="G21" s="35"/>
      <c r="H21" s="35"/>
      <c r="I21" s="42"/>
      <c r="J21" s="45"/>
      <c r="K21" s="35"/>
      <c r="L21" s="35"/>
      <c r="M21" s="35"/>
      <c r="N21" s="35"/>
      <c r="O21" s="35"/>
      <c r="P21" s="35"/>
    </row>
    <row r="22" spans="1:16" ht="18.75" customHeight="1" x14ac:dyDescent="0.25">
      <c r="B22" s="2" t="s">
        <v>16</v>
      </c>
      <c r="J22" s="100"/>
      <c r="O22" s="119"/>
    </row>
    <row r="23" spans="1:16" ht="18.75" customHeight="1" x14ac:dyDescent="0.25">
      <c r="B23" s="2" t="s">
        <v>47</v>
      </c>
    </row>
    <row r="24" spans="1:16" ht="18.75" customHeight="1" x14ac:dyDescent="0.25">
      <c r="B24" s="2" t="s">
        <v>18</v>
      </c>
    </row>
    <row r="25" spans="1:16" ht="18.75" customHeight="1" x14ac:dyDescent="0.25">
      <c r="B25" s="2" t="s">
        <v>88</v>
      </c>
    </row>
    <row r="26" spans="1:16" ht="18.75" customHeight="1" x14ac:dyDescent="0.25">
      <c r="B26" s="2" t="s">
        <v>50</v>
      </c>
    </row>
    <row r="27" spans="1:16" ht="18.75" customHeight="1" x14ac:dyDescent="0.25">
      <c r="B27" s="2" t="s">
        <v>92</v>
      </c>
    </row>
    <row r="28" spans="1:16" ht="21" customHeight="1" x14ac:dyDescent="0.25"/>
  </sheetData>
  <mergeCells count="6">
    <mergeCell ref="A2:O2"/>
    <mergeCell ref="O5:O7"/>
    <mergeCell ref="A5:A7"/>
    <mergeCell ref="B6:H6"/>
    <mergeCell ref="B5:N5"/>
    <mergeCell ref="I6:N6"/>
  </mergeCells>
  <phoneticPr fontId="14"/>
  <printOptions horizontalCentered="1" verticalCentered="1"/>
  <pageMargins left="0.43307086614173229" right="0.19685039370078741" top="0.47244094488188981" bottom="0.43307086614173229" header="0.31496062992125984" footer="0.31496062992125984"/>
  <pageSetup paperSize="9" scale="7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28"/>
  <sheetViews>
    <sheetView view="pageBreakPreview" zoomScale="85" zoomScaleNormal="85" zoomScaleSheetLayoutView="85" workbookViewId="0">
      <selection activeCell="A2" sqref="A2:O2"/>
    </sheetView>
  </sheetViews>
  <sheetFormatPr defaultColWidth="9" defaultRowHeight="12" x14ac:dyDescent="0.25"/>
  <cols>
    <col min="1" max="1" width="17.59765625" style="2" customWidth="1"/>
    <col min="2" max="2" width="17" style="2" customWidth="1"/>
    <col min="3" max="3" width="7.265625" style="2" customWidth="1"/>
    <col min="4" max="4" width="6" style="2" customWidth="1"/>
    <col min="5" max="5" width="15.59765625" style="2" customWidth="1"/>
    <col min="6" max="6" width="6.73046875" style="2" bestFit="1" customWidth="1"/>
    <col min="7" max="7" width="13.06640625" style="2" bestFit="1" customWidth="1"/>
    <col min="8" max="8" width="14.796875" style="2" bestFit="1" customWidth="1"/>
    <col min="9" max="9" width="17" style="2" customWidth="1"/>
    <col min="10" max="10" width="14.73046875" style="2" customWidth="1"/>
    <col min="11" max="11" width="15.59765625" style="2" customWidth="1"/>
    <col min="12" max="12" width="6.73046875" style="2" bestFit="1" customWidth="1"/>
    <col min="13" max="14" width="13.06640625" style="2" bestFit="1" customWidth="1"/>
    <col min="15" max="15" width="16.06640625" style="2" customWidth="1"/>
    <col min="16" max="16384" width="9" style="2"/>
  </cols>
  <sheetData>
    <row r="2" spans="1:15" ht="22.5" customHeight="1" x14ac:dyDescent="0.25">
      <c r="A2" s="131" t="s">
        <v>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5" spans="1:15" ht="20.25" customHeight="1" x14ac:dyDescent="0.25">
      <c r="A5" s="135"/>
      <c r="B5" s="136" t="s">
        <v>0</v>
      </c>
      <c r="C5" s="137"/>
      <c r="D5" s="137"/>
      <c r="E5" s="137"/>
      <c r="F5" s="137"/>
      <c r="G5" s="137"/>
      <c r="H5" s="137"/>
      <c r="I5" s="137"/>
      <c r="J5" s="137"/>
      <c r="K5" s="137"/>
      <c r="L5" s="139"/>
      <c r="M5" s="139"/>
      <c r="N5" s="138"/>
      <c r="O5" s="132" t="s">
        <v>46</v>
      </c>
    </row>
    <row r="6" spans="1:15" ht="20.25" customHeight="1" thickBot="1" x14ac:dyDescent="0.3">
      <c r="A6" s="135"/>
      <c r="B6" s="136" t="s">
        <v>1</v>
      </c>
      <c r="C6" s="137"/>
      <c r="D6" s="137"/>
      <c r="E6" s="137"/>
      <c r="F6" s="139"/>
      <c r="G6" s="139"/>
      <c r="H6" s="138"/>
      <c r="I6" s="140" t="s">
        <v>2</v>
      </c>
      <c r="J6" s="141"/>
      <c r="K6" s="141"/>
      <c r="L6" s="142"/>
      <c r="M6" s="142"/>
      <c r="N6" s="138"/>
      <c r="O6" s="133"/>
    </row>
    <row r="7" spans="1:15" ht="87" customHeight="1" x14ac:dyDescent="0.25">
      <c r="A7" s="135"/>
      <c r="B7" s="3" t="s">
        <v>22</v>
      </c>
      <c r="C7" s="37" t="s">
        <v>19</v>
      </c>
      <c r="D7" s="37" t="s">
        <v>29</v>
      </c>
      <c r="E7" s="52" t="s">
        <v>20</v>
      </c>
      <c r="F7" s="53" t="s">
        <v>42</v>
      </c>
      <c r="G7" s="54" t="s">
        <v>43</v>
      </c>
      <c r="H7" s="39" t="s">
        <v>44</v>
      </c>
      <c r="I7" s="38" t="s">
        <v>37</v>
      </c>
      <c r="J7" s="37" t="s">
        <v>38</v>
      </c>
      <c r="K7" s="52" t="s">
        <v>39</v>
      </c>
      <c r="L7" s="53" t="s">
        <v>40</v>
      </c>
      <c r="M7" s="54" t="s">
        <v>41</v>
      </c>
      <c r="N7" s="39" t="s">
        <v>45</v>
      </c>
      <c r="O7" s="134"/>
    </row>
    <row r="8" spans="1:15" ht="19.5" customHeight="1" x14ac:dyDescent="0.25">
      <c r="A8" s="46" t="s">
        <v>118</v>
      </c>
      <c r="B8" s="109"/>
      <c r="C8" s="102">
        <v>7745</v>
      </c>
      <c r="D8" s="75">
        <v>0.85</v>
      </c>
      <c r="E8" s="74">
        <f>+B8*C8*D8</f>
        <v>0</v>
      </c>
      <c r="F8" s="101"/>
      <c r="G8" s="78">
        <f>+E8*F8</f>
        <v>0</v>
      </c>
      <c r="H8" s="77">
        <f>+E8-G8</f>
        <v>0</v>
      </c>
      <c r="I8" s="110"/>
      <c r="J8" s="103">
        <v>719105</v>
      </c>
      <c r="K8" s="87">
        <f>I8*J8</f>
        <v>0</v>
      </c>
      <c r="L8" s="101"/>
      <c r="M8" s="78">
        <f>+K8*L8</f>
        <v>0</v>
      </c>
      <c r="N8" s="77">
        <f>+K8-M8</f>
        <v>0</v>
      </c>
      <c r="O8" s="79">
        <f>+ROUNDDOWN(H8+N8,0)</f>
        <v>0</v>
      </c>
    </row>
    <row r="9" spans="1:15" ht="19.5" customHeight="1" x14ac:dyDescent="0.25">
      <c r="A9" s="46" t="s">
        <v>119</v>
      </c>
      <c r="B9" s="109"/>
      <c r="C9" s="102">
        <v>7745</v>
      </c>
      <c r="D9" s="75">
        <v>0.85</v>
      </c>
      <c r="E9" s="74">
        <f t="shared" ref="E9:E19" si="0">+B9*C9*D9</f>
        <v>0</v>
      </c>
      <c r="F9" s="101"/>
      <c r="G9" s="78">
        <f t="shared" ref="G9:G19" si="1">+E9*F9</f>
        <v>0</v>
      </c>
      <c r="H9" s="77">
        <f t="shared" ref="H9:H19" si="2">+E9-G9</f>
        <v>0</v>
      </c>
      <c r="I9" s="110"/>
      <c r="J9" s="103">
        <v>526835</v>
      </c>
      <c r="K9" s="87">
        <f t="shared" ref="K9:K19" si="3">I9*J9</f>
        <v>0</v>
      </c>
      <c r="L9" s="101"/>
      <c r="M9" s="78">
        <f t="shared" ref="M9:M19" si="4">+K9*L9</f>
        <v>0</v>
      </c>
      <c r="N9" s="77">
        <f t="shared" ref="N9:N19" si="5">+K9-M9</f>
        <v>0</v>
      </c>
      <c r="O9" s="79">
        <f t="shared" ref="O9:O19" si="6">+ROUNDDOWN(H9+N9,0)</f>
        <v>0</v>
      </c>
    </row>
    <row r="10" spans="1:15" ht="19.5" customHeight="1" x14ac:dyDescent="0.25">
      <c r="A10" s="46" t="s">
        <v>120</v>
      </c>
      <c r="B10" s="109"/>
      <c r="C10" s="102">
        <v>7745</v>
      </c>
      <c r="D10" s="75">
        <v>0.85</v>
      </c>
      <c r="E10" s="74">
        <f t="shared" si="0"/>
        <v>0</v>
      </c>
      <c r="F10" s="101"/>
      <c r="G10" s="78">
        <f t="shared" si="1"/>
        <v>0</v>
      </c>
      <c r="H10" s="77">
        <f t="shared" si="2"/>
        <v>0</v>
      </c>
      <c r="I10" s="110"/>
      <c r="J10" s="103">
        <v>690034</v>
      </c>
      <c r="K10" s="87">
        <f t="shared" si="3"/>
        <v>0</v>
      </c>
      <c r="L10" s="101"/>
      <c r="M10" s="78">
        <f t="shared" si="4"/>
        <v>0</v>
      </c>
      <c r="N10" s="77">
        <f t="shared" si="5"/>
        <v>0</v>
      </c>
      <c r="O10" s="79">
        <f t="shared" si="6"/>
        <v>0</v>
      </c>
    </row>
    <row r="11" spans="1:15" ht="19.5" customHeight="1" x14ac:dyDescent="0.25">
      <c r="A11" s="46" t="s">
        <v>121</v>
      </c>
      <c r="B11" s="109"/>
      <c r="C11" s="102">
        <v>7745</v>
      </c>
      <c r="D11" s="75">
        <v>0.85</v>
      </c>
      <c r="E11" s="74">
        <f t="shared" si="0"/>
        <v>0</v>
      </c>
      <c r="F11" s="101"/>
      <c r="G11" s="78">
        <f t="shared" si="1"/>
        <v>0</v>
      </c>
      <c r="H11" s="77">
        <f t="shared" si="2"/>
        <v>0</v>
      </c>
      <c r="I11" s="110"/>
      <c r="J11" s="103">
        <v>850734</v>
      </c>
      <c r="K11" s="87">
        <f t="shared" si="3"/>
        <v>0</v>
      </c>
      <c r="L11" s="101"/>
      <c r="M11" s="78">
        <f t="shared" si="4"/>
        <v>0</v>
      </c>
      <c r="N11" s="77">
        <f t="shared" si="5"/>
        <v>0</v>
      </c>
      <c r="O11" s="79">
        <f t="shared" si="6"/>
        <v>0</v>
      </c>
    </row>
    <row r="12" spans="1:15" ht="19.5" customHeight="1" x14ac:dyDescent="0.25">
      <c r="A12" s="46" t="s">
        <v>122</v>
      </c>
      <c r="B12" s="109"/>
      <c r="C12" s="102">
        <v>7745</v>
      </c>
      <c r="D12" s="75">
        <v>0.85</v>
      </c>
      <c r="E12" s="74">
        <f t="shared" si="0"/>
        <v>0</v>
      </c>
      <c r="F12" s="101"/>
      <c r="G12" s="78">
        <f t="shared" si="1"/>
        <v>0</v>
      </c>
      <c r="H12" s="77">
        <f t="shared" si="2"/>
        <v>0</v>
      </c>
      <c r="I12" s="110"/>
      <c r="J12" s="103">
        <v>885030</v>
      </c>
      <c r="K12" s="87">
        <f t="shared" si="3"/>
        <v>0</v>
      </c>
      <c r="L12" s="101"/>
      <c r="M12" s="78">
        <f t="shared" si="4"/>
        <v>0</v>
      </c>
      <c r="N12" s="77">
        <f t="shared" si="5"/>
        <v>0</v>
      </c>
      <c r="O12" s="79">
        <f t="shared" si="6"/>
        <v>0</v>
      </c>
    </row>
    <row r="13" spans="1:15" ht="19.5" customHeight="1" x14ac:dyDescent="0.25">
      <c r="A13" s="46" t="s">
        <v>123</v>
      </c>
      <c r="B13" s="109"/>
      <c r="C13" s="102">
        <v>7745</v>
      </c>
      <c r="D13" s="75">
        <v>0.85</v>
      </c>
      <c r="E13" s="74">
        <f t="shared" si="0"/>
        <v>0</v>
      </c>
      <c r="F13" s="101"/>
      <c r="G13" s="78">
        <f t="shared" si="1"/>
        <v>0</v>
      </c>
      <c r="H13" s="77">
        <f t="shared" si="2"/>
        <v>0</v>
      </c>
      <c r="I13" s="111"/>
      <c r="J13" s="103">
        <v>638155</v>
      </c>
      <c r="K13" s="87">
        <f t="shared" si="3"/>
        <v>0</v>
      </c>
      <c r="L13" s="101"/>
      <c r="M13" s="78">
        <f t="shared" si="4"/>
        <v>0</v>
      </c>
      <c r="N13" s="77">
        <f t="shared" si="5"/>
        <v>0</v>
      </c>
      <c r="O13" s="79">
        <f t="shared" si="6"/>
        <v>0</v>
      </c>
    </row>
    <row r="14" spans="1:15" ht="19.5" customHeight="1" x14ac:dyDescent="0.25">
      <c r="A14" s="46" t="s">
        <v>124</v>
      </c>
      <c r="B14" s="109"/>
      <c r="C14" s="102">
        <v>7745</v>
      </c>
      <c r="D14" s="75">
        <v>0.85</v>
      </c>
      <c r="E14" s="74">
        <f t="shared" si="0"/>
        <v>0</v>
      </c>
      <c r="F14" s="101"/>
      <c r="G14" s="78">
        <f t="shared" si="1"/>
        <v>0</v>
      </c>
      <c r="H14" s="77">
        <f t="shared" si="2"/>
        <v>0</v>
      </c>
      <c r="I14" s="111"/>
      <c r="J14" s="102">
        <v>483382</v>
      </c>
      <c r="K14" s="87">
        <f t="shared" si="3"/>
        <v>0</v>
      </c>
      <c r="L14" s="101"/>
      <c r="M14" s="78">
        <f t="shared" si="4"/>
        <v>0</v>
      </c>
      <c r="N14" s="77">
        <f t="shared" si="5"/>
        <v>0</v>
      </c>
      <c r="O14" s="79">
        <f t="shared" si="6"/>
        <v>0</v>
      </c>
    </row>
    <row r="15" spans="1:15" ht="19.5" customHeight="1" x14ac:dyDescent="0.25">
      <c r="A15" s="46" t="s">
        <v>125</v>
      </c>
      <c r="B15" s="109"/>
      <c r="C15" s="102">
        <v>7745</v>
      </c>
      <c r="D15" s="75">
        <v>0.85</v>
      </c>
      <c r="E15" s="74">
        <f t="shared" si="0"/>
        <v>0</v>
      </c>
      <c r="F15" s="101"/>
      <c r="G15" s="78">
        <f t="shared" si="1"/>
        <v>0</v>
      </c>
      <c r="H15" s="77">
        <f t="shared" si="2"/>
        <v>0</v>
      </c>
      <c r="I15" s="111"/>
      <c r="J15" s="102">
        <v>569483</v>
      </c>
      <c r="K15" s="87">
        <f t="shared" si="3"/>
        <v>0</v>
      </c>
      <c r="L15" s="101"/>
      <c r="M15" s="78">
        <f t="shared" si="4"/>
        <v>0</v>
      </c>
      <c r="N15" s="77">
        <f t="shared" si="5"/>
        <v>0</v>
      </c>
      <c r="O15" s="79">
        <f t="shared" si="6"/>
        <v>0</v>
      </c>
    </row>
    <row r="16" spans="1:15" ht="19.5" customHeight="1" x14ac:dyDescent="0.25">
      <c r="A16" s="46" t="s">
        <v>126</v>
      </c>
      <c r="B16" s="109"/>
      <c r="C16" s="102">
        <v>7745</v>
      </c>
      <c r="D16" s="75">
        <v>0.85</v>
      </c>
      <c r="E16" s="74">
        <f t="shared" si="0"/>
        <v>0</v>
      </c>
      <c r="F16" s="101"/>
      <c r="G16" s="78">
        <f t="shared" si="1"/>
        <v>0</v>
      </c>
      <c r="H16" s="77">
        <f t="shared" si="2"/>
        <v>0</v>
      </c>
      <c r="I16" s="111"/>
      <c r="J16" s="102">
        <v>942634</v>
      </c>
      <c r="K16" s="87">
        <f t="shared" si="3"/>
        <v>0</v>
      </c>
      <c r="L16" s="101"/>
      <c r="M16" s="78">
        <f t="shared" si="4"/>
        <v>0</v>
      </c>
      <c r="N16" s="77">
        <f t="shared" si="5"/>
        <v>0</v>
      </c>
      <c r="O16" s="79">
        <f t="shared" si="6"/>
        <v>0</v>
      </c>
    </row>
    <row r="17" spans="1:16" ht="19.5" customHeight="1" x14ac:dyDescent="0.25">
      <c r="A17" s="46" t="s">
        <v>127</v>
      </c>
      <c r="B17" s="109"/>
      <c r="C17" s="102">
        <v>7745</v>
      </c>
      <c r="D17" s="75">
        <v>0.85</v>
      </c>
      <c r="E17" s="74">
        <f t="shared" si="0"/>
        <v>0</v>
      </c>
      <c r="F17" s="101"/>
      <c r="G17" s="78">
        <f t="shared" si="1"/>
        <v>0</v>
      </c>
      <c r="H17" s="77">
        <f t="shared" si="2"/>
        <v>0</v>
      </c>
      <c r="I17" s="111"/>
      <c r="J17" s="102">
        <v>1307183</v>
      </c>
      <c r="K17" s="87">
        <f t="shared" si="3"/>
        <v>0</v>
      </c>
      <c r="L17" s="101"/>
      <c r="M17" s="78">
        <f t="shared" si="4"/>
        <v>0</v>
      </c>
      <c r="N17" s="77">
        <f t="shared" si="5"/>
        <v>0</v>
      </c>
      <c r="O17" s="79">
        <f t="shared" si="6"/>
        <v>0</v>
      </c>
    </row>
    <row r="18" spans="1:16" ht="19.5" customHeight="1" x14ac:dyDescent="0.25">
      <c r="A18" s="46" t="s">
        <v>128</v>
      </c>
      <c r="B18" s="109"/>
      <c r="C18" s="102">
        <v>7745</v>
      </c>
      <c r="D18" s="75">
        <v>0.85</v>
      </c>
      <c r="E18" s="74">
        <f t="shared" si="0"/>
        <v>0</v>
      </c>
      <c r="F18" s="101"/>
      <c r="G18" s="78">
        <f t="shared" si="1"/>
        <v>0</v>
      </c>
      <c r="H18" s="77">
        <f t="shared" si="2"/>
        <v>0</v>
      </c>
      <c r="I18" s="111"/>
      <c r="J18" s="102">
        <v>943341</v>
      </c>
      <c r="K18" s="87">
        <f t="shared" si="3"/>
        <v>0</v>
      </c>
      <c r="L18" s="101"/>
      <c r="M18" s="78">
        <f t="shared" si="4"/>
        <v>0</v>
      </c>
      <c r="N18" s="77">
        <f t="shared" si="5"/>
        <v>0</v>
      </c>
      <c r="O18" s="79">
        <f t="shared" si="6"/>
        <v>0</v>
      </c>
    </row>
    <row r="19" spans="1:16" ht="19.5" customHeight="1" thickBot="1" x14ac:dyDescent="0.3">
      <c r="A19" s="46" t="s">
        <v>129</v>
      </c>
      <c r="B19" s="109"/>
      <c r="C19" s="102">
        <v>7745</v>
      </c>
      <c r="D19" s="75">
        <v>0.85</v>
      </c>
      <c r="E19" s="74">
        <f t="shared" si="0"/>
        <v>0</v>
      </c>
      <c r="F19" s="101"/>
      <c r="G19" s="78">
        <f t="shared" si="1"/>
        <v>0</v>
      </c>
      <c r="H19" s="86">
        <f t="shared" si="2"/>
        <v>0</v>
      </c>
      <c r="I19" s="111"/>
      <c r="J19" s="103">
        <v>1242490</v>
      </c>
      <c r="K19" s="87">
        <f t="shared" si="3"/>
        <v>0</v>
      </c>
      <c r="L19" s="101"/>
      <c r="M19" s="78">
        <f t="shared" si="4"/>
        <v>0</v>
      </c>
      <c r="N19" s="86">
        <f t="shared" si="5"/>
        <v>0</v>
      </c>
      <c r="O19" s="79">
        <f t="shared" si="6"/>
        <v>0</v>
      </c>
    </row>
    <row r="20" spans="1:16" ht="19.5" customHeight="1" thickTop="1" thickBot="1" x14ac:dyDescent="0.3">
      <c r="A20" s="44" t="s">
        <v>17</v>
      </c>
      <c r="B20" s="80"/>
      <c r="C20" s="81"/>
      <c r="D20" s="81"/>
      <c r="E20" s="82"/>
      <c r="F20" s="82"/>
      <c r="G20" s="82"/>
      <c r="H20" s="82"/>
      <c r="I20" s="83"/>
      <c r="J20" s="104">
        <f>SUM(J8:J19)</f>
        <v>9798406</v>
      </c>
      <c r="K20" s="84"/>
      <c r="L20" s="82"/>
      <c r="M20" s="82"/>
      <c r="N20" s="82"/>
      <c r="O20" s="85">
        <f>SUM(O8:O19)</f>
        <v>0</v>
      </c>
      <c r="P20" s="35" t="s">
        <v>34</v>
      </c>
    </row>
    <row r="21" spans="1:16" ht="10.5" customHeight="1" thickTop="1" x14ac:dyDescent="0.25">
      <c r="A21" s="41"/>
      <c r="B21" s="35"/>
      <c r="C21" s="40"/>
      <c r="D21" s="40"/>
      <c r="E21" s="35"/>
      <c r="F21" s="35"/>
      <c r="G21" s="35"/>
      <c r="H21" s="35"/>
      <c r="I21" s="42"/>
      <c r="J21" s="45"/>
      <c r="K21" s="35"/>
      <c r="L21" s="35"/>
      <c r="M21" s="35"/>
      <c r="N21" s="35"/>
      <c r="O21" s="35"/>
      <c r="P21" s="35"/>
    </row>
    <row r="22" spans="1:16" ht="21.75" customHeight="1" x14ac:dyDescent="0.25">
      <c r="B22" s="2" t="s">
        <v>16</v>
      </c>
    </row>
    <row r="23" spans="1:16" ht="18.75" customHeight="1" x14ac:dyDescent="0.25">
      <c r="B23" s="2" t="s">
        <v>47</v>
      </c>
    </row>
    <row r="24" spans="1:16" ht="18.75" customHeight="1" x14ac:dyDescent="0.25">
      <c r="B24" s="2" t="s">
        <v>18</v>
      </c>
    </row>
    <row r="25" spans="1:16" ht="18.75" customHeight="1" x14ac:dyDescent="0.25">
      <c r="B25" s="2" t="s">
        <v>88</v>
      </c>
    </row>
    <row r="26" spans="1:16" ht="18.75" customHeight="1" x14ac:dyDescent="0.25">
      <c r="B26" s="2" t="s">
        <v>50</v>
      </c>
    </row>
    <row r="27" spans="1:16" ht="18.75" customHeight="1" x14ac:dyDescent="0.25">
      <c r="B27" s="2" t="s">
        <v>92</v>
      </c>
    </row>
    <row r="28" spans="1:16" ht="21" customHeight="1" x14ac:dyDescent="0.25"/>
  </sheetData>
  <mergeCells count="6">
    <mergeCell ref="A2:O2"/>
    <mergeCell ref="A5:A7"/>
    <mergeCell ref="O5:O7"/>
    <mergeCell ref="B5:N5"/>
    <mergeCell ref="B6:H6"/>
    <mergeCell ref="I6:N6"/>
  </mergeCells>
  <phoneticPr fontId="14"/>
  <printOptions horizontalCentered="1" verticalCentered="1"/>
  <pageMargins left="0.43307086614173229" right="0.19685039370078741" top="0.47244094488188981" bottom="0.43307086614173229" header="0.31496062992125984" footer="0.31496062992125984"/>
  <pageSetup paperSize="9" scale="7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W31"/>
  <sheetViews>
    <sheetView view="pageBreakPreview" zoomScale="85" zoomScaleNormal="85" zoomScaleSheetLayoutView="85" workbookViewId="0">
      <selection activeCell="A2" sqref="A2:V2"/>
    </sheetView>
  </sheetViews>
  <sheetFormatPr defaultColWidth="9" defaultRowHeight="12" x14ac:dyDescent="0.25"/>
  <cols>
    <col min="1" max="1" width="16.06640625" style="2" bestFit="1" customWidth="1"/>
    <col min="2" max="2" width="9.33203125" style="2" customWidth="1"/>
    <col min="3" max="3" width="8.46484375" style="2" customWidth="1"/>
    <col min="4" max="4" width="6" style="2" customWidth="1"/>
    <col min="5" max="5" width="13.19921875" style="2" bestFit="1" customWidth="1"/>
    <col min="6" max="6" width="6.73046875" style="2" bestFit="1" customWidth="1"/>
    <col min="7" max="8" width="13.19921875" style="2" bestFit="1" customWidth="1"/>
    <col min="9" max="9" width="9.33203125" style="2" customWidth="1"/>
    <col min="10" max="10" width="10.46484375" style="2" bestFit="1" customWidth="1"/>
    <col min="11" max="11" width="14.06640625" style="2" customWidth="1"/>
    <col min="12" max="12" width="6.73046875" style="2" bestFit="1" customWidth="1"/>
    <col min="13" max="13" width="11.33203125" style="2" bestFit="1" customWidth="1"/>
    <col min="14" max="14" width="13.19921875" style="2" bestFit="1" customWidth="1"/>
    <col min="15" max="15" width="9.33203125" style="2" customWidth="1"/>
    <col min="16" max="16" width="8.46484375" style="2" customWidth="1"/>
    <col min="17" max="17" width="11.33203125" style="2" bestFit="1" customWidth="1"/>
    <col min="18" max="18" width="9.59765625" style="2" customWidth="1"/>
    <col min="19" max="20" width="8.53125" style="2" bestFit="1" customWidth="1"/>
    <col min="21" max="21" width="12.59765625" style="2" customWidth="1"/>
    <col min="22" max="22" width="14.59765625" style="2" customWidth="1"/>
    <col min="23" max="23" width="5" style="2" bestFit="1" customWidth="1"/>
    <col min="24" max="16384" width="9" style="2"/>
  </cols>
  <sheetData>
    <row r="2" spans="1:22" ht="22.5" customHeight="1" x14ac:dyDescent="0.25">
      <c r="A2" s="131" t="s">
        <v>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5" spans="1:22" ht="20.25" customHeight="1" x14ac:dyDescent="0.25">
      <c r="A5" s="147"/>
      <c r="B5" s="136" t="s">
        <v>51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50"/>
      <c r="O5" s="136" t="s">
        <v>52</v>
      </c>
      <c r="P5" s="137"/>
      <c r="Q5" s="150"/>
      <c r="R5" s="151" t="s">
        <v>53</v>
      </c>
      <c r="S5" s="152"/>
      <c r="T5" s="152"/>
      <c r="U5" s="153"/>
      <c r="V5" s="153" t="s">
        <v>26</v>
      </c>
    </row>
    <row r="6" spans="1:22" ht="20.25" customHeight="1" thickBot="1" x14ac:dyDescent="0.3">
      <c r="A6" s="148"/>
      <c r="B6" s="140" t="s">
        <v>1</v>
      </c>
      <c r="C6" s="141"/>
      <c r="D6" s="141"/>
      <c r="E6" s="141"/>
      <c r="F6" s="141"/>
      <c r="G6" s="141"/>
      <c r="H6" s="150"/>
      <c r="I6" s="140" t="s">
        <v>2</v>
      </c>
      <c r="J6" s="141"/>
      <c r="K6" s="141"/>
      <c r="L6" s="141"/>
      <c r="M6" s="141"/>
      <c r="N6" s="150"/>
      <c r="O6" s="140" t="s">
        <v>54</v>
      </c>
      <c r="P6" s="141"/>
      <c r="Q6" s="150"/>
      <c r="R6" s="155" t="s">
        <v>54</v>
      </c>
      <c r="S6" s="156"/>
      <c r="T6" s="156"/>
      <c r="U6" s="153"/>
      <c r="V6" s="154"/>
    </row>
    <row r="7" spans="1:22" ht="54.75" customHeight="1" x14ac:dyDescent="0.25">
      <c r="A7" s="148"/>
      <c r="B7" s="55" t="s">
        <v>55</v>
      </c>
      <c r="C7" s="56" t="s">
        <v>27</v>
      </c>
      <c r="D7" s="56" t="s">
        <v>28</v>
      </c>
      <c r="E7" s="57" t="s">
        <v>23</v>
      </c>
      <c r="F7" s="58" t="s">
        <v>56</v>
      </c>
      <c r="G7" s="59" t="s">
        <v>57</v>
      </c>
      <c r="H7" s="43" t="s">
        <v>58</v>
      </c>
      <c r="I7" s="60" t="s">
        <v>59</v>
      </c>
      <c r="J7" s="56" t="s">
        <v>24</v>
      </c>
      <c r="K7" s="57" t="s">
        <v>25</v>
      </c>
      <c r="L7" s="58" t="s">
        <v>56</v>
      </c>
      <c r="M7" s="59" t="s">
        <v>57</v>
      </c>
      <c r="N7" s="43" t="s">
        <v>60</v>
      </c>
      <c r="O7" s="61" t="s">
        <v>55</v>
      </c>
      <c r="P7" s="48" t="s">
        <v>27</v>
      </c>
      <c r="Q7" s="43" t="s">
        <v>23</v>
      </c>
      <c r="R7" s="61" t="s">
        <v>55</v>
      </c>
      <c r="S7" s="47" t="s">
        <v>27</v>
      </c>
      <c r="T7" s="48" t="s">
        <v>86</v>
      </c>
      <c r="U7" s="43" t="s">
        <v>23</v>
      </c>
      <c r="V7" s="154"/>
    </row>
    <row r="8" spans="1:22" ht="31.5" customHeight="1" x14ac:dyDescent="0.25">
      <c r="A8" s="148"/>
      <c r="B8" s="62" t="s">
        <v>61</v>
      </c>
      <c r="C8" s="145" t="s">
        <v>62</v>
      </c>
      <c r="D8" s="159" t="s">
        <v>63</v>
      </c>
      <c r="E8" s="143" t="s">
        <v>64</v>
      </c>
      <c r="F8" s="63"/>
      <c r="G8" s="63"/>
      <c r="H8" s="50"/>
      <c r="I8" s="64" t="s">
        <v>61</v>
      </c>
      <c r="J8" s="159" t="s">
        <v>65</v>
      </c>
      <c r="K8" s="143" t="s">
        <v>66</v>
      </c>
      <c r="L8" s="63"/>
      <c r="M8" s="63"/>
      <c r="N8" s="50"/>
      <c r="O8" s="64" t="s">
        <v>61</v>
      </c>
      <c r="P8" s="145" t="s">
        <v>67</v>
      </c>
      <c r="Q8" s="50"/>
      <c r="R8" s="65"/>
      <c r="S8" s="66"/>
      <c r="T8" s="67" t="s">
        <v>68</v>
      </c>
      <c r="U8" s="68"/>
      <c r="V8" s="157" t="s">
        <v>69</v>
      </c>
    </row>
    <row r="9" spans="1:22" ht="14.2" customHeight="1" x14ac:dyDescent="0.25">
      <c r="A9" s="149"/>
      <c r="B9" s="49" t="s">
        <v>70</v>
      </c>
      <c r="C9" s="146"/>
      <c r="D9" s="160"/>
      <c r="E9" s="144"/>
      <c r="F9" s="69" t="s">
        <v>71</v>
      </c>
      <c r="G9" s="70" t="s">
        <v>72</v>
      </c>
      <c r="H9" s="51" t="s">
        <v>73</v>
      </c>
      <c r="I9" s="71" t="s">
        <v>74</v>
      </c>
      <c r="J9" s="160"/>
      <c r="K9" s="144"/>
      <c r="L9" s="69" t="s">
        <v>75</v>
      </c>
      <c r="M9" s="70" t="s">
        <v>76</v>
      </c>
      <c r="N9" s="51" t="s">
        <v>77</v>
      </c>
      <c r="O9" s="71" t="s">
        <v>78</v>
      </c>
      <c r="P9" s="146"/>
      <c r="Q9" s="50" t="s">
        <v>79</v>
      </c>
      <c r="R9" s="65" t="s">
        <v>80</v>
      </c>
      <c r="S9" s="66" t="s">
        <v>81</v>
      </c>
      <c r="T9" s="72" t="s">
        <v>82</v>
      </c>
      <c r="U9" s="73" t="s">
        <v>83</v>
      </c>
      <c r="V9" s="158"/>
    </row>
    <row r="10" spans="1:22" ht="20.2" customHeight="1" x14ac:dyDescent="0.25">
      <c r="A10" s="46" t="s">
        <v>118</v>
      </c>
      <c r="B10" s="112"/>
      <c r="C10" s="88">
        <v>3300</v>
      </c>
      <c r="D10" s="78">
        <v>0.85</v>
      </c>
      <c r="E10" s="87">
        <f>+B10*C10*D10</f>
        <v>0</v>
      </c>
      <c r="F10" s="101"/>
      <c r="G10" s="78">
        <f>+E10*F10</f>
        <v>0</v>
      </c>
      <c r="H10" s="77">
        <f>+E10-G10</f>
        <v>0</v>
      </c>
      <c r="I10" s="113"/>
      <c r="J10" s="106">
        <v>504060</v>
      </c>
      <c r="K10" s="87">
        <f>+I10*J10</f>
        <v>0</v>
      </c>
      <c r="L10" s="101"/>
      <c r="M10" s="78">
        <f>+K10*L10</f>
        <v>0</v>
      </c>
      <c r="N10" s="77">
        <f>+K10-M10</f>
        <v>0</v>
      </c>
      <c r="O10" s="115"/>
      <c r="P10" s="89">
        <f>+C10</f>
        <v>3300</v>
      </c>
      <c r="Q10" s="77">
        <f>+O10*P10</f>
        <v>0</v>
      </c>
      <c r="R10" s="115"/>
      <c r="S10" s="90">
        <v>2300</v>
      </c>
      <c r="T10" s="91">
        <v>0.2</v>
      </c>
      <c r="U10" s="77">
        <f>+R10*S10*T10</f>
        <v>0</v>
      </c>
      <c r="V10" s="79">
        <f>+ROUNDDOWN(H10+N10+Q10+U10,0)</f>
        <v>0</v>
      </c>
    </row>
    <row r="11" spans="1:22" ht="20.2" customHeight="1" x14ac:dyDescent="0.25">
      <c r="A11" s="46" t="s">
        <v>119</v>
      </c>
      <c r="B11" s="112"/>
      <c r="C11" s="88">
        <v>3300</v>
      </c>
      <c r="D11" s="78">
        <v>0.85</v>
      </c>
      <c r="E11" s="87">
        <f t="shared" ref="E11:E21" si="0">+B11*C11*D11</f>
        <v>0</v>
      </c>
      <c r="F11" s="101"/>
      <c r="G11" s="78">
        <f t="shared" ref="G11:G21" si="1">+E11*F11</f>
        <v>0</v>
      </c>
      <c r="H11" s="77">
        <f t="shared" ref="H11:H21" si="2">+E11-G11</f>
        <v>0</v>
      </c>
      <c r="I11" s="113"/>
      <c r="J11" s="106">
        <v>199850</v>
      </c>
      <c r="K11" s="87">
        <f t="shared" ref="K11:K21" si="3">+I11*J11</f>
        <v>0</v>
      </c>
      <c r="L11" s="101"/>
      <c r="M11" s="78">
        <f t="shared" ref="M11:M21" si="4">+K11*L11</f>
        <v>0</v>
      </c>
      <c r="N11" s="77">
        <f t="shared" ref="N11:N21" si="5">+K11-M11</f>
        <v>0</v>
      </c>
      <c r="O11" s="115"/>
      <c r="P11" s="89">
        <f t="shared" ref="P11:P21" si="6">+C11</f>
        <v>3300</v>
      </c>
      <c r="Q11" s="77">
        <f t="shared" ref="Q11:Q21" si="7">+O11*P11</f>
        <v>0</v>
      </c>
      <c r="R11" s="115"/>
      <c r="S11" s="90">
        <v>2300</v>
      </c>
      <c r="T11" s="91">
        <v>0.2</v>
      </c>
      <c r="U11" s="77">
        <f t="shared" ref="U11:U21" si="8">+R11*S11*T11</f>
        <v>0</v>
      </c>
      <c r="V11" s="79">
        <f t="shared" ref="V11:V21" si="9">+ROUNDDOWN(H11+N11+Q11+U11,0)</f>
        <v>0</v>
      </c>
    </row>
    <row r="12" spans="1:22" ht="20.2" customHeight="1" x14ac:dyDescent="0.25">
      <c r="A12" s="46" t="s">
        <v>120</v>
      </c>
      <c r="B12" s="112"/>
      <c r="C12" s="88">
        <v>3300</v>
      </c>
      <c r="D12" s="78">
        <v>0.85</v>
      </c>
      <c r="E12" s="87">
        <f t="shared" si="0"/>
        <v>0</v>
      </c>
      <c r="F12" s="101"/>
      <c r="G12" s="78">
        <f t="shared" si="1"/>
        <v>0</v>
      </c>
      <c r="H12" s="77">
        <f t="shared" si="2"/>
        <v>0</v>
      </c>
      <c r="I12" s="113"/>
      <c r="J12" s="106">
        <v>210090</v>
      </c>
      <c r="K12" s="87">
        <f t="shared" si="3"/>
        <v>0</v>
      </c>
      <c r="L12" s="101"/>
      <c r="M12" s="78">
        <f t="shared" si="4"/>
        <v>0</v>
      </c>
      <c r="N12" s="77">
        <f t="shared" si="5"/>
        <v>0</v>
      </c>
      <c r="O12" s="115"/>
      <c r="P12" s="89">
        <f t="shared" si="6"/>
        <v>3300</v>
      </c>
      <c r="Q12" s="77">
        <f t="shared" si="7"/>
        <v>0</v>
      </c>
      <c r="R12" s="115"/>
      <c r="S12" s="90">
        <v>2300</v>
      </c>
      <c r="T12" s="91">
        <v>0.2</v>
      </c>
      <c r="U12" s="77">
        <f t="shared" si="8"/>
        <v>0</v>
      </c>
      <c r="V12" s="79">
        <f t="shared" si="9"/>
        <v>0</v>
      </c>
    </row>
    <row r="13" spans="1:22" ht="20.2" customHeight="1" x14ac:dyDescent="0.25">
      <c r="A13" s="46" t="s">
        <v>121</v>
      </c>
      <c r="B13" s="112"/>
      <c r="C13" s="88">
        <v>3300</v>
      </c>
      <c r="D13" s="78">
        <v>0.85</v>
      </c>
      <c r="E13" s="87">
        <f t="shared" si="0"/>
        <v>0</v>
      </c>
      <c r="F13" s="101"/>
      <c r="G13" s="78">
        <f t="shared" si="1"/>
        <v>0</v>
      </c>
      <c r="H13" s="77">
        <f t="shared" si="2"/>
        <v>0</v>
      </c>
      <c r="I13" s="113"/>
      <c r="J13" s="106">
        <v>405920</v>
      </c>
      <c r="K13" s="87">
        <f t="shared" si="3"/>
        <v>0</v>
      </c>
      <c r="L13" s="101"/>
      <c r="M13" s="78">
        <f t="shared" si="4"/>
        <v>0</v>
      </c>
      <c r="N13" s="77">
        <f t="shared" si="5"/>
        <v>0</v>
      </c>
      <c r="O13" s="115"/>
      <c r="P13" s="89">
        <f t="shared" si="6"/>
        <v>3300</v>
      </c>
      <c r="Q13" s="77">
        <f t="shared" si="7"/>
        <v>0</v>
      </c>
      <c r="R13" s="115"/>
      <c r="S13" s="90">
        <v>2300</v>
      </c>
      <c r="T13" s="91">
        <v>0.2</v>
      </c>
      <c r="U13" s="77">
        <f t="shared" si="8"/>
        <v>0</v>
      </c>
      <c r="V13" s="79">
        <f t="shared" si="9"/>
        <v>0</v>
      </c>
    </row>
    <row r="14" spans="1:22" ht="20.2" customHeight="1" x14ac:dyDescent="0.25">
      <c r="A14" s="46" t="s">
        <v>122</v>
      </c>
      <c r="B14" s="112"/>
      <c r="C14" s="88">
        <v>3300</v>
      </c>
      <c r="D14" s="78">
        <v>0.85</v>
      </c>
      <c r="E14" s="87">
        <f t="shared" si="0"/>
        <v>0</v>
      </c>
      <c r="F14" s="101"/>
      <c r="G14" s="78">
        <f t="shared" si="1"/>
        <v>0</v>
      </c>
      <c r="H14" s="77">
        <f t="shared" si="2"/>
        <v>0</v>
      </c>
      <c r="I14" s="113"/>
      <c r="J14" s="106">
        <v>370680</v>
      </c>
      <c r="K14" s="87">
        <f t="shared" si="3"/>
        <v>0</v>
      </c>
      <c r="L14" s="101"/>
      <c r="M14" s="78">
        <f t="shared" si="4"/>
        <v>0</v>
      </c>
      <c r="N14" s="77">
        <f t="shared" si="5"/>
        <v>0</v>
      </c>
      <c r="O14" s="115"/>
      <c r="P14" s="89">
        <f t="shared" si="6"/>
        <v>3300</v>
      </c>
      <c r="Q14" s="77">
        <f t="shared" si="7"/>
        <v>0</v>
      </c>
      <c r="R14" s="115"/>
      <c r="S14" s="90">
        <v>2300</v>
      </c>
      <c r="T14" s="91">
        <v>0.2</v>
      </c>
      <c r="U14" s="77">
        <f t="shared" si="8"/>
        <v>0</v>
      </c>
      <c r="V14" s="79">
        <f t="shared" si="9"/>
        <v>0</v>
      </c>
    </row>
    <row r="15" spans="1:22" ht="20.2" customHeight="1" x14ac:dyDescent="0.25">
      <c r="A15" s="46" t="s">
        <v>123</v>
      </c>
      <c r="B15" s="112"/>
      <c r="C15" s="88">
        <v>3300</v>
      </c>
      <c r="D15" s="78">
        <v>0.85</v>
      </c>
      <c r="E15" s="87">
        <f t="shared" si="0"/>
        <v>0</v>
      </c>
      <c r="F15" s="101"/>
      <c r="G15" s="92">
        <f t="shared" si="1"/>
        <v>0</v>
      </c>
      <c r="H15" s="93">
        <f t="shared" si="2"/>
        <v>0</v>
      </c>
      <c r="I15" s="113"/>
      <c r="J15" s="106">
        <v>197800</v>
      </c>
      <c r="K15" s="87">
        <f t="shared" si="3"/>
        <v>0</v>
      </c>
      <c r="L15" s="101"/>
      <c r="M15" s="92">
        <f t="shared" si="4"/>
        <v>0</v>
      </c>
      <c r="N15" s="93">
        <f t="shared" si="5"/>
        <v>0</v>
      </c>
      <c r="O15" s="115"/>
      <c r="P15" s="89">
        <f t="shared" si="6"/>
        <v>3300</v>
      </c>
      <c r="Q15" s="77">
        <f t="shared" si="7"/>
        <v>0</v>
      </c>
      <c r="R15" s="115"/>
      <c r="S15" s="90">
        <v>2300</v>
      </c>
      <c r="T15" s="91">
        <v>0.2</v>
      </c>
      <c r="U15" s="77">
        <f t="shared" si="8"/>
        <v>0</v>
      </c>
      <c r="V15" s="94">
        <f t="shared" si="9"/>
        <v>0</v>
      </c>
    </row>
    <row r="16" spans="1:22" ht="20.2" customHeight="1" x14ac:dyDescent="0.25">
      <c r="A16" s="46" t="s">
        <v>124</v>
      </c>
      <c r="B16" s="112"/>
      <c r="C16" s="88">
        <v>3300</v>
      </c>
      <c r="D16" s="78">
        <v>0.85</v>
      </c>
      <c r="E16" s="87">
        <f t="shared" si="0"/>
        <v>0</v>
      </c>
      <c r="F16" s="101"/>
      <c r="G16" s="92">
        <f t="shared" si="1"/>
        <v>0</v>
      </c>
      <c r="H16" s="93">
        <f t="shared" si="2"/>
        <v>0</v>
      </c>
      <c r="I16" s="113"/>
      <c r="J16" s="105">
        <v>167930</v>
      </c>
      <c r="K16" s="87">
        <f t="shared" si="3"/>
        <v>0</v>
      </c>
      <c r="L16" s="101"/>
      <c r="M16" s="92">
        <f t="shared" si="4"/>
        <v>0</v>
      </c>
      <c r="N16" s="93">
        <f t="shared" si="5"/>
        <v>0</v>
      </c>
      <c r="O16" s="115"/>
      <c r="P16" s="89">
        <f t="shared" si="6"/>
        <v>3300</v>
      </c>
      <c r="Q16" s="77">
        <f t="shared" si="7"/>
        <v>0</v>
      </c>
      <c r="R16" s="115"/>
      <c r="S16" s="90">
        <v>2300</v>
      </c>
      <c r="T16" s="91">
        <v>0.2</v>
      </c>
      <c r="U16" s="77">
        <f t="shared" si="8"/>
        <v>0</v>
      </c>
      <c r="V16" s="79">
        <f t="shared" si="9"/>
        <v>0</v>
      </c>
    </row>
    <row r="17" spans="1:23" ht="20.2" customHeight="1" x14ac:dyDescent="0.25">
      <c r="A17" s="46" t="s">
        <v>125</v>
      </c>
      <c r="B17" s="112"/>
      <c r="C17" s="88">
        <v>3300</v>
      </c>
      <c r="D17" s="78">
        <v>0.85</v>
      </c>
      <c r="E17" s="87">
        <f t="shared" si="0"/>
        <v>0</v>
      </c>
      <c r="F17" s="101"/>
      <c r="G17" s="92">
        <f t="shared" si="1"/>
        <v>0</v>
      </c>
      <c r="H17" s="93">
        <f t="shared" si="2"/>
        <v>0</v>
      </c>
      <c r="I17" s="113"/>
      <c r="J17" s="105">
        <v>341780</v>
      </c>
      <c r="K17" s="87">
        <f t="shared" si="3"/>
        <v>0</v>
      </c>
      <c r="L17" s="101"/>
      <c r="M17" s="92">
        <f t="shared" si="4"/>
        <v>0</v>
      </c>
      <c r="N17" s="93">
        <f t="shared" si="5"/>
        <v>0</v>
      </c>
      <c r="O17" s="115"/>
      <c r="P17" s="89">
        <f t="shared" si="6"/>
        <v>3300</v>
      </c>
      <c r="Q17" s="77">
        <f t="shared" si="7"/>
        <v>0</v>
      </c>
      <c r="R17" s="115"/>
      <c r="S17" s="90">
        <v>2300</v>
      </c>
      <c r="T17" s="91">
        <v>0.2</v>
      </c>
      <c r="U17" s="77">
        <f t="shared" si="8"/>
        <v>0</v>
      </c>
      <c r="V17" s="79">
        <f t="shared" si="9"/>
        <v>0</v>
      </c>
    </row>
    <row r="18" spans="1:23" ht="20.2" customHeight="1" x14ac:dyDescent="0.25">
      <c r="A18" s="46" t="s">
        <v>126</v>
      </c>
      <c r="B18" s="112"/>
      <c r="C18" s="88">
        <v>3300</v>
      </c>
      <c r="D18" s="78">
        <v>0.85</v>
      </c>
      <c r="E18" s="87">
        <f t="shared" si="0"/>
        <v>0</v>
      </c>
      <c r="F18" s="101"/>
      <c r="G18" s="92">
        <f t="shared" si="1"/>
        <v>0</v>
      </c>
      <c r="H18" s="93">
        <f t="shared" si="2"/>
        <v>0</v>
      </c>
      <c r="I18" s="113"/>
      <c r="J18" s="105">
        <v>325590</v>
      </c>
      <c r="K18" s="87">
        <f t="shared" si="3"/>
        <v>0</v>
      </c>
      <c r="L18" s="101"/>
      <c r="M18" s="92">
        <f t="shared" si="4"/>
        <v>0</v>
      </c>
      <c r="N18" s="93">
        <f t="shared" si="5"/>
        <v>0</v>
      </c>
      <c r="O18" s="115"/>
      <c r="P18" s="89">
        <f t="shared" si="6"/>
        <v>3300</v>
      </c>
      <c r="Q18" s="77">
        <f t="shared" si="7"/>
        <v>0</v>
      </c>
      <c r="R18" s="115"/>
      <c r="S18" s="90">
        <v>2300</v>
      </c>
      <c r="T18" s="91">
        <v>0.2</v>
      </c>
      <c r="U18" s="77">
        <f t="shared" si="8"/>
        <v>0</v>
      </c>
      <c r="V18" s="79">
        <f t="shared" si="9"/>
        <v>0</v>
      </c>
    </row>
    <row r="19" spans="1:23" ht="20.2" customHeight="1" x14ac:dyDescent="0.25">
      <c r="A19" s="46" t="s">
        <v>127</v>
      </c>
      <c r="B19" s="112"/>
      <c r="C19" s="88">
        <v>3300</v>
      </c>
      <c r="D19" s="78">
        <v>0.85</v>
      </c>
      <c r="E19" s="87">
        <f t="shared" si="0"/>
        <v>0</v>
      </c>
      <c r="F19" s="101"/>
      <c r="G19" s="92">
        <f t="shared" si="1"/>
        <v>0</v>
      </c>
      <c r="H19" s="93">
        <f t="shared" si="2"/>
        <v>0</v>
      </c>
      <c r="I19" s="113"/>
      <c r="J19" s="105">
        <v>324640</v>
      </c>
      <c r="K19" s="87">
        <f t="shared" si="3"/>
        <v>0</v>
      </c>
      <c r="L19" s="101"/>
      <c r="M19" s="92">
        <f t="shared" si="4"/>
        <v>0</v>
      </c>
      <c r="N19" s="93">
        <f t="shared" si="5"/>
        <v>0</v>
      </c>
      <c r="O19" s="115"/>
      <c r="P19" s="89">
        <f t="shared" si="6"/>
        <v>3300</v>
      </c>
      <c r="Q19" s="77">
        <f t="shared" si="7"/>
        <v>0</v>
      </c>
      <c r="R19" s="115"/>
      <c r="S19" s="90">
        <v>2300</v>
      </c>
      <c r="T19" s="91">
        <v>0.2</v>
      </c>
      <c r="U19" s="77">
        <f t="shared" si="8"/>
        <v>0</v>
      </c>
      <c r="V19" s="79">
        <f t="shared" si="9"/>
        <v>0</v>
      </c>
    </row>
    <row r="20" spans="1:23" ht="20.2" customHeight="1" x14ac:dyDescent="0.25">
      <c r="A20" s="46" t="s">
        <v>128</v>
      </c>
      <c r="B20" s="112"/>
      <c r="C20" s="88">
        <v>3300</v>
      </c>
      <c r="D20" s="78">
        <v>0.85</v>
      </c>
      <c r="E20" s="87">
        <f t="shared" si="0"/>
        <v>0</v>
      </c>
      <c r="F20" s="101"/>
      <c r="G20" s="92">
        <f t="shared" si="1"/>
        <v>0</v>
      </c>
      <c r="H20" s="93">
        <f t="shared" si="2"/>
        <v>0</v>
      </c>
      <c r="I20" s="113"/>
      <c r="J20" s="106">
        <v>330530</v>
      </c>
      <c r="K20" s="87">
        <f t="shared" si="3"/>
        <v>0</v>
      </c>
      <c r="L20" s="101"/>
      <c r="M20" s="92">
        <f t="shared" si="4"/>
        <v>0</v>
      </c>
      <c r="N20" s="93">
        <f t="shared" si="5"/>
        <v>0</v>
      </c>
      <c r="O20" s="115"/>
      <c r="P20" s="89">
        <f t="shared" si="6"/>
        <v>3300</v>
      </c>
      <c r="Q20" s="77">
        <f t="shared" si="7"/>
        <v>0</v>
      </c>
      <c r="R20" s="115"/>
      <c r="S20" s="90">
        <v>2300</v>
      </c>
      <c r="T20" s="91">
        <v>0.2</v>
      </c>
      <c r="U20" s="77">
        <f t="shared" si="8"/>
        <v>0</v>
      </c>
      <c r="V20" s="79">
        <f t="shared" si="9"/>
        <v>0</v>
      </c>
    </row>
    <row r="21" spans="1:23" ht="20.2" customHeight="1" thickBot="1" x14ac:dyDescent="0.3">
      <c r="A21" s="46" t="s">
        <v>129</v>
      </c>
      <c r="B21" s="112"/>
      <c r="C21" s="88">
        <v>3300</v>
      </c>
      <c r="D21" s="78">
        <v>0.85</v>
      </c>
      <c r="E21" s="87">
        <f t="shared" si="0"/>
        <v>0</v>
      </c>
      <c r="F21" s="101"/>
      <c r="G21" s="78">
        <f t="shared" si="1"/>
        <v>0</v>
      </c>
      <c r="H21" s="86">
        <f t="shared" si="2"/>
        <v>0</v>
      </c>
      <c r="I21" s="114"/>
      <c r="J21" s="106">
        <v>211180</v>
      </c>
      <c r="K21" s="87">
        <f t="shared" si="3"/>
        <v>0</v>
      </c>
      <c r="L21" s="101"/>
      <c r="M21" s="78">
        <f t="shared" si="4"/>
        <v>0</v>
      </c>
      <c r="N21" s="86">
        <f t="shared" si="5"/>
        <v>0</v>
      </c>
      <c r="O21" s="115"/>
      <c r="P21" s="89">
        <f t="shared" si="6"/>
        <v>3300</v>
      </c>
      <c r="Q21" s="86">
        <f t="shared" si="7"/>
        <v>0</v>
      </c>
      <c r="R21" s="115"/>
      <c r="S21" s="90">
        <v>2300</v>
      </c>
      <c r="T21" s="91">
        <v>0.2</v>
      </c>
      <c r="U21" s="86">
        <f t="shared" si="8"/>
        <v>0</v>
      </c>
      <c r="V21" s="95">
        <f t="shared" si="9"/>
        <v>0</v>
      </c>
    </row>
    <row r="22" spans="1:23" ht="20.2" customHeight="1" thickTop="1" thickBot="1" x14ac:dyDescent="0.3">
      <c r="A22" s="44" t="s">
        <v>17</v>
      </c>
      <c r="B22" s="80"/>
      <c r="C22" s="81"/>
      <c r="D22" s="81"/>
      <c r="E22" s="82"/>
      <c r="F22" s="82"/>
      <c r="G22" s="82"/>
      <c r="H22" s="82"/>
      <c r="I22" s="96"/>
      <c r="J22" s="107">
        <f>SUM(J10:J21)</f>
        <v>3590050</v>
      </c>
      <c r="K22" s="84"/>
      <c r="L22" s="82"/>
      <c r="M22" s="82"/>
      <c r="N22" s="82"/>
      <c r="O22" s="80"/>
      <c r="P22" s="80"/>
      <c r="Q22" s="82"/>
      <c r="R22" s="80"/>
      <c r="S22" s="80"/>
      <c r="T22" s="80"/>
      <c r="U22" s="97"/>
      <c r="V22" s="85">
        <f>SUM(V10:V21)</f>
        <v>0</v>
      </c>
      <c r="W22" s="35" t="s">
        <v>84</v>
      </c>
    </row>
    <row r="23" spans="1:23" ht="4.5" customHeight="1" thickTop="1" x14ac:dyDescent="0.25">
      <c r="A23" s="41"/>
      <c r="B23" s="35"/>
      <c r="C23" s="40"/>
      <c r="D23" s="40"/>
      <c r="E23" s="35"/>
      <c r="F23" s="35"/>
      <c r="G23" s="35"/>
      <c r="H23" s="35"/>
      <c r="I23" s="42"/>
      <c r="J23" s="4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3" ht="18.75" customHeight="1" x14ac:dyDescent="0.25">
      <c r="B24" s="2" t="s">
        <v>16</v>
      </c>
    </row>
    <row r="25" spans="1:23" ht="18.75" customHeight="1" x14ac:dyDescent="0.25">
      <c r="B25" s="2" t="s">
        <v>89</v>
      </c>
    </row>
    <row r="26" spans="1:23" ht="18.75" customHeight="1" x14ac:dyDescent="0.25">
      <c r="B26" s="2" t="s">
        <v>18</v>
      </c>
    </row>
    <row r="27" spans="1:23" ht="18.75" customHeight="1" x14ac:dyDescent="0.25">
      <c r="B27" s="2" t="s">
        <v>90</v>
      </c>
    </row>
    <row r="28" spans="1:23" ht="18.75" customHeight="1" x14ac:dyDescent="0.25">
      <c r="B28" s="2" t="s">
        <v>91</v>
      </c>
    </row>
    <row r="29" spans="1:23" ht="18.75" customHeight="1" x14ac:dyDescent="0.25">
      <c r="B29" s="2" t="s">
        <v>92</v>
      </c>
    </row>
    <row r="30" spans="1:23" ht="21" customHeight="1" x14ac:dyDescent="0.25">
      <c r="B30" s="2" t="s">
        <v>85</v>
      </c>
    </row>
    <row r="31" spans="1:23" ht="21" customHeight="1" x14ac:dyDescent="0.25">
      <c r="B31" s="99" t="s">
        <v>116</v>
      </c>
    </row>
  </sheetData>
  <mergeCells count="17">
    <mergeCell ref="J8:J9"/>
    <mergeCell ref="K8:K9"/>
    <mergeCell ref="P8:P9"/>
    <mergeCell ref="A2:V2"/>
    <mergeCell ref="A5:A9"/>
    <mergeCell ref="B5:N5"/>
    <mergeCell ref="O5:Q5"/>
    <mergeCell ref="R5:U5"/>
    <mergeCell ref="V5:V7"/>
    <mergeCell ref="B6:H6"/>
    <mergeCell ref="I6:N6"/>
    <mergeCell ref="O6:Q6"/>
    <mergeCell ref="R6:U6"/>
    <mergeCell ref="V8:V9"/>
    <mergeCell ref="C8:C9"/>
    <mergeCell ref="D8:D9"/>
    <mergeCell ref="E8:E9"/>
  </mergeCells>
  <phoneticPr fontId="1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S31"/>
  <sheetViews>
    <sheetView view="pageBreakPreview" zoomScaleNormal="85" zoomScaleSheetLayoutView="100" workbookViewId="0">
      <selection activeCell="A2" sqref="A2:R2"/>
    </sheetView>
  </sheetViews>
  <sheetFormatPr defaultColWidth="9" defaultRowHeight="12" x14ac:dyDescent="0.25"/>
  <cols>
    <col min="1" max="1" width="16.06640625" style="2" bestFit="1" customWidth="1"/>
    <col min="2" max="2" width="9.33203125" style="2" customWidth="1"/>
    <col min="3" max="3" width="8.46484375" style="2" customWidth="1"/>
    <col min="4" max="4" width="6" style="2" customWidth="1"/>
    <col min="5" max="5" width="13.19921875" style="2" bestFit="1" customWidth="1"/>
    <col min="6" max="6" width="6.73046875" style="2" bestFit="1" customWidth="1"/>
    <col min="7" max="8" width="13.19921875" style="2" bestFit="1" customWidth="1"/>
    <col min="9" max="9" width="9.33203125" style="2" customWidth="1"/>
    <col min="10" max="10" width="10.46484375" style="2" bestFit="1" customWidth="1"/>
    <col min="11" max="11" width="14.06640625" style="2" customWidth="1"/>
    <col min="12" max="12" width="6.73046875" style="2" bestFit="1" customWidth="1"/>
    <col min="13" max="13" width="11.33203125" style="2" bestFit="1" customWidth="1"/>
    <col min="14" max="14" width="13.19921875" style="2" bestFit="1" customWidth="1"/>
    <col min="15" max="15" width="9.33203125" style="2" customWidth="1"/>
    <col min="16" max="16" width="8.46484375" style="2" customWidth="1"/>
    <col min="17" max="17" width="11.33203125" style="2" bestFit="1" customWidth="1"/>
    <col min="18" max="18" width="14.59765625" style="2" customWidth="1"/>
    <col min="19" max="19" width="5" style="2" bestFit="1" customWidth="1"/>
    <col min="20" max="16384" width="9" style="2"/>
  </cols>
  <sheetData>
    <row r="2" spans="1:18" ht="22.5" customHeight="1" x14ac:dyDescent="0.25">
      <c r="A2" s="131" t="s">
        <v>114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5" spans="1:18" ht="20.25" customHeight="1" x14ac:dyDescent="0.25">
      <c r="A5" s="147"/>
      <c r="B5" s="136" t="s">
        <v>51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50"/>
      <c r="O5" s="136" t="s">
        <v>94</v>
      </c>
      <c r="P5" s="137"/>
      <c r="Q5" s="150"/>
      <c r="R5" s="153" t="s">
        <v>26</v>
      </c>
    </row>
    <row r="6" spans="1:18" ht="20.25" customHeight="1" thickBot="1" x14ac:dyDescent="0.3">
      <c r="A6" s="148"/>
      <c r="B6" s="140" t="s">
        <v>1</v>
      </c>
      <c r="C6" s="141"/>
      <c r="D6" s="141"/>
      <c r="E6" s="141"/>
      <c r="F6" s="141"/>
      <c r="G6" s="141"/>
      <c r="H6" s="150"/>
      <c r="I6" s="140" t="s">
        <v>2</v>
      </c>
      <c r="J6" s="141"/>
      <c r="K6" s="141"/>
      <c r="L6" s="141"/>
      <c r="M6" s="141"/>
      <c r="N6" s="150"/>
      <c r="O6" s="140" t="s">
        <v>1</v>
      </c>
      <c r="P6" s="141"/>
      <c r="Q6" s="150"/>
      <c r="R6" s="154"/>
    </row>
    <row r="7" spans="1:18" ht="54.75" customHeight="1" x14ac:dyDescent="0.25">
      <c r="A7" s="148"/>
      <c r="B7" s="55" t="s">
        <v>55</v>
      </c>
      <c r="C7" s="56" t="s">
        <v>27</v>
      </c>
      <c r="D7" s="56" t="s">
        <v>28</v>
      </c>
      <c r="E7" s="57" t="s">
        <v>23</v>
      </c>
      <c r="F7" s="58" t="s">
        <v>95</v>
      </c>
      <c r="G7" s="59" t="s">
        <v>96</v>
      </c>
      <c r="H7" s="43" t="s">
        <v>97</v>
      </c>
      <c r="I7" s="60" t="s">
        <v>59</v>
      </c>
      <c r="J7" s="56" t="s">
        <v>24</v>
      </c>
      <c r="K7" s="57" t="s">
        <v>25</v>
      </c>
      <c r="L7" s="58" t="s">
        <v>95</v>
      </c>
      <c r="M7" s="59" t="s">
        <v>96</v>
      </c>
      <c r="N7" s="43" t="s">
        <v>98</v>
      </c>
      <c r="O7" s="61" t="s">
        <v>55</v>
      </c>
      <c r="P7" s="48" t="s">
        <v>27</v>
      </c>
      <c r="Q7" s="43" t="s">
        <v>23</v>
      </c>
      <c r="R7" s="154"/>
    </row>
    <row r="8" spans="1:18" ht="31.5" customHeight="1" x14ac:dyDescent="0.25">
      <c r="A8" s="148"/>
      <c r="B8" s="62" t="s">
        <v>99</v>
      </c>
      <c r="C8" s="145" t="s">
        <v>62</v>
      </c>
      <c r="D8" s="159" t="s">
        <v>63</v>
      </c>
      <c r="E8" s="143" t="s">
        <v>64</v>
      </c>
      <c r="F8" s="63"/>
      <c r="G8" s="63"/>
      <c r="H8" s="50"/>
      <c r="I8" s="64" t="s">
        <v>99</v>
      </c>
      <c r="J8" s="159" t="s">
        <v>65</v>
      </c>
      <c r="K8" s="143" t="s">
        <v>66</v>
      </c>
      <c r="L8" s="63"/>
      <c r="M8" s="63"/>
      <c r="N8" s="50"/>
      <c r="O8" s="64" t="s">
        <v>99</v>
      </c>
      <c r="P8" s="145" t="s">
        <v>100</v>
      </c>
      <c r="Q8" s="50"/>
      <c r="R8" s="157" t="s">
        <v>101</v>
      </c>
    </row>
    <row r="9" spans="1:18" ht="14.2" customHeight="1" x14ac:dyDescent="0.25">
      <c r="A9" s="149"/>
      <c r="B9" s="49" t="s">
        <v>102</v>
      </c>
      <c r="C9" s="146"/>
      <c r="D9" s="160"/>
      <c r="E9" s="144"/>
      <c r="F9" s="69" t="s">
        <v>103</v>
      </c>
      <c r="G9" s="70" t="s">
        <v>104</v>
      </c>
      <c r="H9" s="51" t="s">
        <v>105</v>
      </c>
      <c r="I9" s="71" t="s">
        <v>74</v>
      </c>
      <c r="J9" s="160"/>
      <c r="K9" s="144"/>
      <c r="L9" s="69" t="s">
        <v>106</v>
      </c>
      <c r="M9" s="70" t="s">
        <v>107</v>
      </c>
      <c r="N9" s="51" t="s">
        <v>108</v>
      </c>
      <c r="O9" s="71" t="s">
        <v>109</v>
      </c>
      <c r="P9" s="146"/>
      <c r="Q9" s="50" t="s">
        <v>110</v>
      </c>
      <c r="R9" s="158"/>
    </row>
    <row r="10" spans="1:18" ht="20.2" customHeight="1" x14ac:dyDescent="0.25">
      <c r="A10" s="46" t="s">
        <v>118</v>
      </c>
      <c r="B10" s="116"/>
      <c r="C10" s="88">
        <v>2270</v>
      </c>
      <c r="D10" s="78">
        <v>0.85</v>
      </c>
      <c r="E10" s="87">
        <f>+B10*C10*D10</f>
        <v>0</v>
      </c>
      <c r="F10" s="101"/>
      <c r="G10" s="78">
        <f>+E10*F10</f>
        <v>0</v>
      </c>
      <c r="H10" s="77">
        <f>+E10-G10</f>
        <v>0</v>
      </c>
      <c r="I10" s="117"/>
      <c r="J10" s="108">
        <v>356308</v>
      </c>
      <c r="K10" s="87">
        <f>+I10*J10</f>
        <v>0</v>
      </c>
      <c r="L10" s="101"/>
      <c r="M10" s="78">
        <f>+K10*L10</f>
        <v>0</v>
      </c>
      <c r="N10" s="77">
        <f>+K10-M10</f>
        <v>0</v>
      </c>
      <c r="O10" s="114"/>
      <c r="P10" s="89">
        <f>+C10</f>
        <v>2270</v>
      </c>
      <c r="Q10" s="77">
        <f>+O10*P10</f>
        <v>0</v>
      </c>
      <c r="R10" s="79">
        <f>+ROUNDDOWN(H10+N10+Q10,0)</f>
        <v>0</v>
      </c>
    </row>
    <row r="11" spans="1:18" ht="20.2" customHeight="1" x14ac:dyDescent="0.25">
      <c r="A11" s="46" t="s">
        <v>119</v>
      </c>
      <c r="B11" s="116"/>
      <c r="C11" s="88">
        <v>2270</v>
      </c>
      <c r="D11" s="78">
        <v>0.85</v>
      </c>
      <c r="E11" s="87">
        <f t="shared" ref="E11:E21" si="0">+B11*C11*D11</f>
        <v>0</v>
      </c>
      <c r="F11" s="101"/>
      <c r="G11" s="78">
        <f t="shared" ref="G11:G21" si="1">+E11*F11</f>
        <v>0</v>
      </c>
      <c r="H11" s="77">
        <f t="shared" ref="H11:H21" si="2">+E11-G11</f>
        <v>0</v>
      </c>
      <c r="I11" s="117"/>
      <c r="J11" s="106">
        <v>325834</v>
      </c>
      <c r="K11" s="87">
        <f t="shared" ref="K11:K21" si="3">+I11*J11</f>
        <v>0</v>
      </c>
      <c r="L11" s="101"/>
      <c r="M11" s="78">
        <f t="shared" ref="M11:M21" si="4">+K11*L11</f>
        <v>0</v>
      </c>
      <c r="N11" s="77">
        <f t="shared" ref="N11:N21" si="5">+K11-M11</f>
        <v>0</v>
      </c>
      <c r="O11" s="114"/>
      <c r="P11" s="89">
        <f t="shared" ref="P11:P21" si="6">+C11</f>
        <v>2270</v>
      </c>
      <c r="Q11" s="77">
        <f t="shared" ref="Q11:Q21" si="7">+O11*P11</f>
        <v>0</v>
      </c>
      <c r="R11" s="79">
        <f t="shared" ref="R11:R20" si="8">+ROUNDDOWN(H11+N11+Q11,0)</f>
        <v>0</v>
      </c>
    </row>
    <row r="12" spans="1:18" ht="20.2" customHeight="1" x14ac:dyDescent="0.25">
      <c r="A12" s="46" t="s">
        <v>120</v>
      </c>
      <c r="B12" s="116"/>
      <c r="C12" s="88">
        <v>2270</v>
      </c>
      <c r="D12" s="78">
        <v>0.85</v>
      </c>
      <c r="E12" s="87">
        <f t="shared" si="0"/>
        <v>0</v>
      </c>
      <c r="F12" s="101"/>
      <c r="G12" s="78">
        <f t="shared" si="1"/>
        <v>0</v>
      </c>
      <c r="H12" s="77">
        <f t="shared" si="2"/>
        <v>0</v>
      </c>
      <c r="I12" s="117"/>
      <c r="J12" s="106">
        <v>374583</v>
      </c>
      <c r="K12" s="87">
        <f t="shared" si="3"/>
        <v>0</v>
      </c>
      <c r="L12" s="101"/>
      <c r="M12" s="78">
        <f t="shared" si="4"/>
        <v>0</v>
      </c>
      <c r="N12" s="77">
        <f t="shared" si="5"/>
        <v>0</v>
      </c>
      <c r="O12" s="114"/>
      <c r="P12" s="89">
        <f t="shared" si="6"/>
        <v>2270</v>
      </c>
      <c r="Q12" s="77">
        <f t="shared" si="7"/>
        <v>0</v>
      </c>
      <c r="R12" s="79">
        <f t="shared" si="8"/>
        <v>0</v>
      </c>
    </row>
    <row r="13" spans="1:18" ht="20.2" customHeight="1" x14ac:dyDescent="0.25">
      <c r="A13" s="46" t="s">
        <v>121</v>
      </c>
      <c r="B13" s="116"/>
      <c r="C13" s="88">
        <v>2270</v>
      </c>
      <c r="D13" s="78">
        <v>0.85</v>
      </c>
      <c r="E13" s="87">
        <f t="shared" si="0"/>
        <v>0</v>
      </c>
      <c r="F13" s="101"/>
      <c r="G13" s="78">
        <f t="shared" si="1"/>
        <v>0</v>
      </c>
      <c r="H13" s="77">
        <f t="shared" si="2"/>
        <v>0</v>
      </c>
      <c r="I13" s="117"/>
      <c r="J13" s="106">
        <v>429163</v>
      </c>
      <c r="K13" s="87">
        <f t="shared" si="3"/>
        <v>0</v>
      </c>
      <c r="L13" s="101"/>
      <c r="M13" s="78">
        <f t="shared" si="4"/>
        <v>0</v>
      </c>
      <c r="N13" s="77">
        <f t="shared" si="5"/>
        <v>0</v>
      </c>
      <c r="O13" s="114"/>
      <c r="P13" s="89">
        <f t="shared" si="6"/>
        <v>2270</v>
      </c>
      <c r="Q13" s="77">
        <f t="shared" si="7"/>
        <v>0</v>
      </c>
      <c r="R13" s="79">
        <f t="shared" si="8"/>
        <v>0</v>
      </c>
    </row>
    <row r="14" spans="1:18" ht="20.2" customHeight="1" x14ac:dyDescent="0.25">
      <c r="A14" s="46" t="s">
        <v>122</v>
      </c>
      <c r="B14" s="116"/>
      <c r="C14" s="88">
        <v>2270</v>
      </c>
      <c r="D14" s="78">
        <v>0.85</v>
      </c>
      <c r="E14" s="87">
        <f t="shared" si="0"/>
        <v>0</v>
      </c>
      <c r="F14" s="101"/>
      <c r="G14" s="78">
        <f t="shared" si="1"/>
        <v>0</v>
      </c>
      <c r="H14" s="77">
        <f t="shared" si="2"/>
        <v>0</v>
      </c>
      <c r="I14" s="117"/>
      <c r="J14" s="106">
        <v>399364</v>
      </c>
      <c r="K14" s="87">
        <f t="shared" si="3"/>
        <v>0</v>
      </c>
      <c r="L14" s="101"/>
      <c r="M14" s="78">
        <f t="shared" si="4"/>
        <v>0</v>
      </c>
      <c r="N14" s="77">
        <f t="shared" si="5"/>
        <v>0</v>
      </c>
      <c r="O14" s="114"/>
      <c r="P14" s="89">
        <f t="shared" si="6"/>
        <v>2270</v>
      </c>
      <c r="Q14" s="77">
        <f t="shared" si="7"/>
        <v>0</v>
      </c>
      <c r="R14" s="79">
        <f t="shared" si="8"/>
        <v>0</v>
      </c>
    </row>
    <row r="15" spans="1:18" ht="20.2" customHeight="1" x14ac:dyDescent="0.25">
      <c r="A15" s="46" t="s">
        <v>123</v>
      </c>
      <c r="B15" s="116"/>
      <c r="C15" s="88">
        <v>2270</v>
      </c>
      <c r="D15" s="78">
        <v>0.85</v>
      </c>
      <c r="E15" s="87">
        <f t="shared" si="0"/>
        <v>0</v>
      </c>
      <c r="F15" s="101"/>
      <c r="G15" s="92">
        <f t="shared" si="1"/>
        <v>0</v>
      </c>
      <c r="H15" s="93">
        <f t="shared" si="2"/>
        <v>0</v>
      </c>
      <c r="I15" s="117"/>
      <c r="J15" s="106">
        <v>381499</v>
      </c>
      <c r="K15" s="87">
        <f t="shared" si="3"/>
        <v>0</v>
      </c>
      <c r="L15" s="101"/>
      <c r="M15" s="92">
        <f t="shared" si="4"/>
        <v>0</v>
      </c>
      <c r="N15" s="93">
        <f t="shared" si="5"/>
        <v>0</v>
      </c>
      <c r="O15" s="114"/>
      <c r="P15" s="89">
        <f t="shared" si="6"/>
        <v>2270</v>
      </c>
      <c r="Q15" s="77">
        <f t="shared" si="7"/>
        <v>0</v>
      </c>
      <c r="R15" s="79">
        <f t="shared" si="8"/>
        <v>0</v>
      </c>
    </row>
    <row r="16" spans="1:18" ht="20.2" customHeight="1" x14ac:dyDescent="0.25">
      <c r="A16" s="46" t="s">
        <v>124</v>
      </c>
      <c r="B16" s="116"/>
      <c r="C16" s="88">
        <v>2270</v>
      </c>
      <c r="D16" s="78">
        <v>0.85</v>
      </c>
      <c r="E16" s="87">
        <f t="shared" si="0"/>
        <v>0</v>
      </c>
      <c r="F16" s="101"/>
      <c r="G16" s="92">
        <f t="shared" si="1"/>
        <v>0</v>
      </c>
      <c r="H16" s="93">
        <f t="shared" si="2"/>
        <v>0</v>
      </c>
      <c r="I16" s="117"/>
      <c r="J16" s="105">
        <v>281398</v>
      </c>
      <c r="K16" s="87">
        <f t="shared" si="3"/>
        <v>0</v>
      </c>
      <c r="L16" s="101"/>
      <c r="M16" s="92">
        <f t="shared" si="4"/>
        <v>0</v>
      </c>
      <c r="N16" s="93">
        <f t="shared" si="5"/>
        <v>0</v>
      </c>
      <c r="O16" s="114"/>
      <c r="P16" s="89">
        <f t="shared" si="6"/>
        <v>2270</v>
      </c>
      <c r="Q16" s="77">
        <f t="shared" si="7"/>
        <v>0</v>
      </c>
      <c r="R16" s="79">
        <f t="shared" si="8"/>
        <v>0</v>
      </c>
    </row>
    <row r="17" spans="1:19" ht="20.2" customHeight="1" x14ac:dyDescent="0.25">
      <c r="A17" s="46" t="s">
        <v>125</v>
      </c>
      <c r="B17" s="116"/>
      <c r="C17" s="88">
        <v>2270</v>
      </c>
      <c r="D17" s="78">
        <v>0.85</v>
      </c>
      <c r="E17" s="87">
        <f t="shared" si="0"/>
        <v>0</v>
      </c>
      <c r="F17" s="101"/>
      <c r="G17" s="92">
        <f t="shared" si="1"/>
        <v>0</v>
      </c>
      <c r="H17" s="93">
        <f t="shared" si="2"/>
        <v>0</v>
      </c>
      <c r="I17" s="117"/>
      <c r="J17" s="105">
        <v>318817</v>
      </c>
      <c r="K17" s="87">
        <f t="shared" si="3"/>
        <v>0</v>
      </c>
      <c r="L17" s="101"/>
      <c r="M17" s="92">
        <f t="shared" si="4"/>
        <v>0</v>
      </c>
      <c r="N17" s="93">
        <f t="shared" si="5"/>
        <v>0</v>
      </c>
      <c r="O17" s="114"/>
      <c r="P17" s="89">
        <f t="shared" si="6"/>
        <v>2270</v>
      </c>
      <c r="Q17" s="77">
        <f t="shared" si="7"/>
        <v>0</v>
      </c>
      <c r="R17" s="79">
        <f t="shared" si="8"/>
        <v>0</v>
      </c>
    </row>
    <row r="18" spans="1:19" ht="20.2" customHeight="1" x14ac:dyDescent="0.25">
      <c r="A18" s="46" t="s">
        <v>126</v>
      </c>
      <c r="B18" s="116"/>
      <c r="C18" s="88">
        <v>2270</v>
      </c>
      <c r="D18" s="78">
        <v>0.85</v>
      </c>
      <c r="E18" s="87">
        <f t="shared" si="0"/>
        <v>0</v>
      </c>
      <c r="F18" s="101"/>
      <c r="G18" s="92">
        <f t="shared" si="1"/>
        <v>0</v>
      </c>
      <c r="H18" s="93">
        <f t="shared" si="2"/>
        <v>0</v>
      </c>
      <c r="I18" s="117"/>
      <c r="J18" s="105">
        <v>417792</v>
      </c>
      <c r="K18" s="87">
        <f t="shared" si="3"/>
        <v>0</v>
      </c>
      <c r="L18" s="101"/>
      <c r="M18" s="92">
        <f t="shared" si="4"/>
        <v>0</v>
      </c>
      <c r="N18" s="93">
        <f t="shared" si="5"/>
        <v>0</v>
      </c>
      <c r="O18" s="114"/>
      <c r="P18" s="89">
        <f t="shared" si="6"/>
        <v>2270</v>
      </c>
      <c r="Q18" s="77">
        <f t="shared" si="7"/>
        <v>0</v>
      </c>
      <c r="R18" s="79">
        <f t="shared" si="8"/>
        <v>0</v>
      </c>
    </row>
    <row r="19" spans="1:19" ht="20.2" customHeight="1" x14ac:dyDescent="0.25">
      <c r="A19" s="46" t="s">
        <v>127</v>
      </c>
      <c r="B19" s="116"/>
      <c r="C19" s="88">
        <v>2270</v>
      </c>
      <c r="D19" s="78">
        <v>0.85</v>
      </c>
      <c r="E19" s="87">
        <f t="shared" si="0"/>
        <v>0</v>
      </c>
      <c r="F19" s="101"/>
      <c r="G19" s="92">
        <f t="shared" si="1"/>
        <v>0</v>
      </c>
      <c r="H19" s="93">
        <f t="shared" si="2"/>
        <v>0</v>
      </c>
      <c r="I19" s="117"/>
      <c r="J19" s="105">
        <v>556350</v>
      </c>
      <c r="K19" s="87">
        <f t="shared" si="3"/>
        <v>0</v>
      </c>
      <c r="L19" s="101"/>
      <c r="M19" s="92">
        <f t="shared" si="4"/>
        <v>0</v>
      </c>
      <c r="N19" s="93">
        <f t="shared" si="5"/>
        <v>0</v>
      </c>
      <c r="O19" s="114"/>
      <c r="P19" s="89">
        <f t="shared" si="6"/>
        <v>2270</v>
      </c>
      <c r="Q19" s="77">
        <f t="shared" si="7"/>
        <v>0</v>
      </c>
      <c r="R19" s="79">
        <f t="shared" si="8"/>
        <v>0</v>
      </c>
    </row>
    <row r="20" spans="1:19" ht="20.2" customHeight="1" x14ac:dyDescent="0.25">
      <c r="A20" s="46" t="s">
        <v>128</v>
      </c>
      <c r="B20" s="116"/>
      <c r="C20" s="88">
        <v>2270</v>
      </c>
      <c r="D20" s="78">
        <v>0.85</v>
      </c>
      <c r="E20" s="87">
        <f t="shared" si="0"/>
        <v>0</v>
      </c>
      <c r="F20" s="101"/>
      <c r="G20" s="92">
        <f t="shared" si="1"/>
        <v>0</v>
      </c>
      <c r="H20" s="93">
        <f t="shared" si="2"/>
        <v>0</v>
      </c>
      <c r="I20" s="117"/>
      <c r="J20" s="106">
        <v>517916</v>
      </c>
      <c r="K20" s="87">
        <f t="shared" si="3"/>
        <v>0</v>
      </c>
      <c r="L20" s="101"/>
      <c r="M20" s="92">
        <f t="shared" si="4"/>
        <v>0</v>
      </c>
      <c r="N20" s="93">
        <f t="shared" si="5"/>
        <v>0</v>
      </c>
      <c r="O20" s="114"/>
      <c r="P20" s="89">
        <f t="shared" si="6"/>
        <v>2270</v>
      </c>
      <c r="Q20" s="77">
        <f t="shared" si="7"/>
        <v>0</v>
      </c>
      <c r="R20" s="79">
        <f t="shared" si="8"/>
        <v>0</v>
      </c>
    </row>
    <row r="21" spans="1:19" ht="20.2" customHeight="1" thickBot="1" x14ac:dyDescent="0.3">
      <c r="A21" s="46" t="s">
        <v>129</v>
      </c>
      <c r="B21" s="116"/>
      <c r="C21" s="88">
        <v>2270</v>
      </c>
      <c r="D21" s="78">
        <v>0.85</v>
      </c>
      <c r="E21" s="87">
        <f t="shared" si="0"/>
        <v>0</v>
      </c>
      <c r="F21" s="101"/>
      <c r="G21" s="78">
        <f t="shared" si="1"/>
        <v>0</v>
      </c>
      <c r="H21" s="86">
        <f t="shared" si="2"/>
        <v>0</v>
      </c>
      <c r="I21" s="118"/>
      <c r="J21" s="106">
        <v>496553</v>
      </c>
      <c r="K21" s="87">
        <f t="shared" si="3"/>
        <v>0</v>
      </c>
      <c r="L21" s="101"/>
      <c r="M21" s="78">
        <f t="shared" si="4"/>
        <v>0</v>
      </c>
      <c r="N21" s="86">
        <f t="shared" si="5"/>
        <v>0</v>
      </c>
      <c r="O21" s="114"/>
      <c r="P21" s="89">
        <f t="shared" si="6"/>
        <v>2270</v>
      </c>
      <c r="Q21" s="86">
        <f t="shared" si="7"/>
        <v>0</v>
      </c>
      <c r="R21" s="79">
        <f>+ROUNDDOWN(H21+N21+Q21,0)</f>
        <v>0</v>
      </c>
    </row>
    <row r="22" spans="1:19" ht="20.2" customHeight="1" thickTop="1" thickBot="1" x14ac:dyDescent="0.3">
      <c r="A22" s="44" t="s">
        <v>17</v>
      </c>
      <c r="B22" s="80"/>
      <c r="C22" s="81"/>
      <c r="D22" s="81"/>
      <c r="E22" s="82"/>
      <c r="F22" s="82"/>
      <c r="G22" s="82"/>
      <c r="H22" s="82"/>
      <c r="I22" s="96"/>
      <c r="J22" s="107">
        <f>SUM(J10:J21)</f>
        <v>4855577</v>
      </c>
      <c r="K22" s="84"/>
      <c r="L22" s="82"/>
      <c r="M22" s="82"/>
      <c r="N22" s="82"/>
      <c r="O22" s="80"/>
      <c r="P22" s="80"/>
      <c r="Q22" s="82"/>
      <c r="R22" s="85">
        <f>SUM(R10:R21)</f>
        <v>0</v>
      </c>
      <c r="S22" s="35" t="s">
        <v>33</v>
      </c>
    </row>
    <row r="23" spans="1:19" ht="4.5" customHeight="1" thickTop="1" x14ac:dyDescent="0.25">
      <c r="A23" s="41"/>
      <c r="B23" s="35"/>
      <c r="C23" s="40"/>
      <c r="D23" s="40"/>
      <c r="E23" s="35"/>
      <c r="F23" s="35"/>
      <c r="G23" s="35"/>
      <c r="H23" s="35"/>
      <c r="I23" s="42"/>
      <c r="J23" s="45"/>
      <c r="K23" s="35"/>
      <c r="L23" s="35"/>
      <c r="M23" s="35"/>
      <c r="N23" s="35"/>
      <c r="O23" s="35"/>
      <c r="P23" s="35"/>
      <c r="Q23" s="35"/>
    </row>
    <row r="24" spans="1:19" ht="18.75" customHeight="1" x14ac:dyDescent="0.25">
      <c r="B24" s="2" t="s">
        <v>16</v>
      </c>
    </row>
    <row r="25" spans="1:19" ht="18.75" customHeight="1" x14ac:dyDescent="0.25">
      <c r="B25" s="2" t="s">
        <v>111</v>
      </c>
    </row>
    <row r="26" spans="1:19" ht="18.75" customHeight="1" x14ac:dyDescent="0.25">
      <c r="B26" s="2" t="s">
        <v>18</v>
      </c>
    </row>
    <row r="27" spans="1:19" ht="18.75" customHeight="1" x14ac:dyDescent="0.25">
      <c r="B27" s="2" t="s">
        <v>112</v>
      </c>
    </row>
    <row r="28" spans="1:19" ht="18.75" customHeight="1" x14ac:dyDescent="0.25">
      <c r="B28" s="2" t="s">
        <v>113</v>
      </c>
    </row>
    <row r="29" spans="1:19" ht="18.75" customHeight="1" x14ac:dyDescent="0.25">
      <c r="B29" s="2" t="s">
        <v>92</v>
      </c>
    </row>
    <row r="30" spans="1:19" ht="21" customHeight="1" x14ac:dyDescent="0.25">
      <c r="B30" s="2" t="s">
        <v>85</v>
      </c>
    </row>
    <row r="31" spans="1:19" ht="21" customHeight="1" x14ac:dyDescent="0.25"/>
  </sheetData>
  <mergeCells count="15">
    <mergeCell ref="R8:R9"/>
    <mergeCell ref="A2:R2"/>
    <mergeCell ref="A5:A9"/>
    <mergeCell ref="B5:N5"/>
    <mergeCell ref="O5:Q5"/>
    <mergeCell ref="R5:R7"/>
    <mergeCell ref="B6:H6"/>
    <mergeCell ref="I6:N6"/>
    <mergeCell ref="O6:Q6"/>
    <mergeCell ref="C8:C9"/>
    <mergeCell ref="D8:D9"/>
    <mergeCell ref="E8:E9"/>
    <mergeCell ref="J8:J9"/>
    <mergeCell ref="K8:K9"/>
    <mergeCell ref="P8:P9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入札書（様式第6号）</vt:lpstr>
      <vt:lpstr>【高圧】入札金額計算書（施設Ａグループ）</vt:lpstr>
      <vt:lpstr>【高圧】入札金額計算書（施設Ｂグループ）</vt:lpstr>
      <vt:lpstr>【高圧】入札金額計算書（施設Cグループ）</vt:lpstr>
      <vt:lpstr>【高圧】入札金額計算書（施設Ｄグループ）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1120139</dc:creator>
  <cp:keywords/>
  <dc:description/>
  <cp:lastModifiedBy>茨木市</cp:lastModifiedBy>
  <cp:revision>0</cp:revision>
  <cp:lastPrinted>2024-07-08T01:20:06Z</cp:lastPrinted>
  <dcterms:created xsi:type="dcterms:W3CDTF">1601-01-01T00:00:00Z</dcterms:created>
  <dcterms:modified xsi:type="dcterms:W3CDTF">2026-06-29T07:29:07Z</dcterms:modified>
  <cp:category/>
</cp:coreProperties>
</file>